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</sheets>
  <definedNames/>
  <calcPr/>
</workbook>
</file>

<file path=xl/sharedStrings.xml><?xml version="1.0" encoding="utf-8"?>
<sst xmlns="http://schemas.openxmlformats.org/spreadsheetml/2006/main" count="205" uniqueCount="159">
  <si>
    <t xml:space="preserve">Załącznik nr 1 do Zarządzenia Nr 92/2014 Burmistrza Miasta Podkowy Leśnej z dnia 30 grudnia 2014 r.          </t>
  </si>
  <si>
    <t>* - w przypadku umów zawartych na czas okreslony należy podać daty zawarcia i zakończenia obowiązywania umowy, umowy na czas nieokreślony zawierają wyłącznie wzmiankę "na czas nieokreślony" i datę zawarcia</t>
  </si>
  <si>
    <t xml:space="preserve">CENTRALNY REJESTR UMÓW        Rok 2015       </t>
  </si>
  <si>
    <t>Lp.</t>
  </si>
  <si>
    <t>Data zawarcia umowy</t>
  </si>
  <si>
    <t>Numer umowy</t>
  </si>
  <si>
    <t>Nazwa oferenta/usługodawcy</t>
  </si>
  <si>
    <t>Przedmiot umowy</t>
  </si>
  <si>
    <t>Wartość zamówienia brutto</t>
  </si>
  <si>
    <t>Uwagi</t>
  </si>
  <si>
    <t>Wartość zamówienia netto</t>
  </si>
  <si>
    <t>Data obowiązywania umowy*</t>
  </si>
  <si>
    <t>02.01.2015</t>
  </si>
  <si>
    <t>Fundacja Rozwoju Demokracji Lokalnej, Warszawa</t>
  </si>
  <si>
    <t>Umowa - Forum Skarbników (szkolenia dla skarbnika)</t>
  </si>
  <si>
    <t>3.960,00 zł (165,00 zł miesięcznie)</t>
  </si>
  <si>
    <t>Zwolnione z VATu</t>
  </si>
  <si>
    <t>3.960,00 zł</t>
  </si>
  <si>
    <t>02.01.2015 - 31.12.2016</t>
  </si>
  <si>
    <t>Papier Hurt Maciej Stasiarczyk, Bednary</t>
  </si>
  <si>
    <t>Umowa - Sprzedaż i dostawa materialów biurowych do urzędu w roku 2015</t>
  </si>
  <si>
    <t>Zaplanowana kwota w budżecie 14.000 zł</t>
  </si>
  <si>
    <t>Minimalna kwota zamówienia 8.000 zł- realizowane wg bieżących potrzeb i cząstkowych zamówień</t>
  </si>
  <si>
    <t>02.01.2015 - 31.12.2015</t>
  </si>
  <si>
    <t>07.01.2015</t>
  </si>
  <si>
    <t>Zamówienie pieczątki</t>
  </si>
  <si>
    <t>Pieczątka nagłówkowa urzędu</t>
  </si>
  <si>
    <t>Przedsiębiorstwo Komunikacji Samochodowej w Grodzisku Maz.</t>
  </si>
  <si>
    <t>Przwóz dzieci z Dębaka do Szkoły                       i Przedszkola w Podkowie Leśnej                         i z powrotem na Dębak w dni szkolne</t>
  </si>
  <si>
    <t>65.450,00 zł                         (595,00 z 1 dzień usługi)</t>
  </si>
  <si>
    <t>60.601,86 zł (550,93 zł za 1 dzień usługi)</t>
  </si>
  <si>
    <t>07.01.2015-26.06.2015</t>
  </si>
  <si>
    <t>KOMARTRANS Przewóz Osób Paweł Mońko, Pruszków</t>
  </si>
  <si>
    <t>Przewóz dziecka niepełnosprawnego          do szkoły i z powrotem</t>
  </si>
  <si>
    <t>5.346,00 zł              (48,60 zł za 1 dzień usługi)</t>
  </si>
  <si>
    <t>4.950,00 zł         (45,00 zł za 1 dzień usługi)</t>
  </si>
  <si>
    <t>Joanna Smirnow</t>
  </si>
  <si>
    <t>Wykonywanie obowiązków członka Gminnej Komisji Rozwiązywania Problemów Alkoholowych</t>
  </si>
  <si>
    <t>2.160,00 zł (180,00 zł miesięcznie)</t>
  </si>
  <si>
    <t>01.01.2015 - 31.12.2015</t>
  </si>
  <si>
    <t>Katarzyna Bohdanowicz</t>
  </si>
  <si>
    <t>Wykonywanie obowiązków przewodniczącej Gminnej Komisji Rozwiązywania Problemów Alkoholowych</t>
  </si>
  <si>
    <t>3.000,00 zł (250,00 zł miesięcznie</t>
  </si>
  <si>
    <t>Małgorzata Szram</t>
  </si>
  <si>
    <t>Artur Duszyński</t>
  </si>
  <si>
    <t>Powielarnia MADAS, Grodzisk Maz.</t>
  </si>
  <si>
    <t>Wykonanie odbitek dokumentacji Rozbudowy budynku szkoły, budowa Sali sportowej przy istniejącej szkole samorządowej w Podkowie Leśnej</t>
  </si>
  <si>
    <t>07.01.2015 - 09.01.2015</t>
  </si>
  <si>
    <t>09.01.2015</t>
  </si>
  <si>
    <t>Wykonanie odbitek i oprawa dokumentacji Rozbudowy budynku szkoły, budowa Sali sportowej przy istniejącej szkole samorządowej w Podkowie Leśnej</t>
  </si>
  <si>
    <t>12.01.2015</t>
  </si>
  <si>
    <t>Maria Przybylska Kancelaria Radcowska, Pruszków</t>
  </si>
  <si>
    <t>Obsługa prawna urzędu w roku 2015</t>
  </si>
  <si>
    <t>69.372,00 zł</t>
  </si>
  <si>
    <t>-</t>
  </si>
  <si>
    <t>56.400,00</t>
  </si>
  <si>
    <t>09.01.2015 - 31.12.2015</t>
  </si>
  <si>
    <t>14.01.2015</t>
  </si>
  <si>
    <t>Zakład Wodociągów i Kanalizacji Sp. z o.o., Grodzisk Maz.</t>
  </si>
  <si>
    <t>Wykonanie uziemnienia SUW, ul. Warszawska w Podkowie Leśnej</t>
  </si>
  <si>
    <t>1.300,00 zł</t>
  </si>
  <si>
    <t>14.01.2015 - 30.01.2015</t>
  </si>
  <si>
    <t>Usługi Transportowe, Wykopy Handel Waldemar Konarski, Brwinów</t>
  </si>
  <si>
    <t>Praca koparki przy lodowisku w Podkowie Leśnej</t>
  </si>
  <si>
    <t>10.01.2015</t>
  </si>
  <si>
    <t>Krzysztof Kolenda</t>
  </si>
  <si>
    <t>Prowadzenie zajęć w czasie ferii zimowych</t>
  </si>
  <si>
    <t>19-23.01.2015</t>
  </si>
  <si>
    <t>Sławomir Sowiński</t>
  </si>
  <si>
    <t>26-30.01.2015</t>
  </si>
  <si>
    <t>15.01.2015</t>
  </si>
  <si>
    <t>USŁUGI GAZOWNICZO KOMINIARSKIE "GRAMS" JACEK JANCIK WARSZAWA</t>
  </si>
  <si>
    <t>Kontrola kominiarska przewodów dymowych w budynkach komunalnych</t>
  </si>
  <si>
    <t>15 -31. 01. 2015 r</t>
  </si>
  <si>
    <t>Wymiana gumki w pieczątce</t>
  </si>
  <si>
    <t xml:space="preserve">Umowa Forum Sekretarzy (szkolenia dla Sekretarza Miasta) </t>
  </si>
  <si>
    <t>3630,00 zł (165,00 zł miesięcznie)</t>
  </si>
  <si>
    <t>01.03.2015 - 31.12.2016</t>
  </si>
  <si>
    <t>20.90013.2015</t>
  </si>
  <si>
    <t>Jan Kuczmera Firma Usługowo-Handlowa "AGRO Pomarzany", Brwinów</t>
  </si>
  <si>
    <t xml:space="preserve">umowa na odławianie i wyłapywanie zwierząt bezdomnych z terenu Miasta Podkowa Leśna </t>
  </si>
  <si>
    <t>11 763,72 zł brutto</t>
  </si>
  <si>
    <t xml:space="preserve">15.01.2015-31.12.2015 </t>
  </si>
  <si>
    <t>Fundacja im. 120-lecia Towarzystwa Opieki nad Zwierzętami, Warszawa</t>
  </si>
  <si>
    <t xml:space="preserve">umowa  na przyjmowanie do schroniska bezdomnych zwierżat z terenu Podkowy Lesnej </t>
  </si>
  <si>
    <t xml:space="preserve">19 750 zł brutto </t>
  </si>
  <si>
    <t>15.01.2015-31.12.2015</t>
  </si>
  <si>
    <t>16.01.2015</t>
  </si>
  <si>
    <t>"Project" Usługi Informatyczne, Warszawa</t>
  </si>
  <si>
    <t>Obsługa informatyczna urzędu</t>
  </si>
  <si>
    <t>34.200,00 zł (2850,00 zł miesięcznie)</t>
  </si>
  <si>
    <t>19.01.2015</t>
  </si>
  <si>
    <t>LODOWISKA TOL, WARSZAWA</t>
  </si>
  <si>
    <t>Wypozyczenie ostrzałki na teren lodowiska</t>
  </si>
  <si>
    <t>4305 zl</t>
  </si>
  <si>
    <t>19.01.2015 - 28.02.2015</t>
  </si>
  <si>
    <t>22.01.2015</t>
  </si>
  <si>
    <t>Usługi gazowniczo-kominiarskie"GRAMS" Warszawa</t>
  </si>
  <si>
    <t>Przedłużenie komina</t>
  </si>
  <si>
    <t>30.01.2015</t>
  </si>
  <si>
    <t>23.01.2015</t>
  </si>
  <si>
    <t>Roboty Instalacyjno-Budowlane Zdzisław Łukasiak, Warszawa</t>
  </si>
  <si>
    <t>Wykonanie wewnętrznej linni zasilającej WLZ</t>
  </si>
  <si>
    <t>05.02.2015</t>
  </si>
  <si>
    <t>WIMED, Warszawa</t>
  </si>
  <si>
    <t>Tabliczka z nadrukiem</t>
  </si>
  <si>
    <t>23.01.2015-26.01.2015</t>
  </si>
  <si>
    <t>VET MED., VET VITA Małgorzata Guzowska, Brwinów</t>
  </si>
  <si>
    <t>Zabiegi weterynaryjne</t>
  </si>
  <si>
    <t xml:space="preserve">7 000 zł brutto </t>
  </si>
  <si>
    <t>5 691,06 zł netto</t>
  </si>
  <si>
    <t xml:space="preserve">23.01.2015- 31.12.2015 </t>
  </si>
  <si>
    <t>Sławomir Pasterski, Pruszków</t>
  </si>
  <si>
    <t>Naliczanie i pobieranie opłat za wodę i odprowadzane ścieki</t>
  </si>
  <si>
    <t>18.600,00 zł brutto</t>
  </si>
  <si>
    <t>02.01.2015-30.06.2015 r.</t>
  </si>
  <si>
    <t>Pracownia Projektowa URBIOSIS Agnieszka Kowalewska, Piastów</t>
  </si>
  <si>
    <t>Wykonanie aktualizacji kosztorysu inwestorskiego - zagospodarowanie terenu Parku Przyjaźni Polsko - Węgierskiej</t>
  </si>
  <si>
    <t>492 zł brutto</t>
  </si>
  <si>
    <t>400zł netto</t>
  </si>
  <si>
    <t>23.01.2015-30.01.2015</t>
  </si>
  <si>
    <t>Wykonanie pomiarów elektrycznych w budynku SUW</t>
  </si>
  <si>
    <t>900 zł brutto</t>
  </si>
  <si>
    <t>23-30.01.2015r.</t>
  </si>
  <si>
    <t>Wykonanie pomiarów elektrycznych w pompowniach ścieków</t>
  </si>
  <si>
    <t>8.049,92 zł brutto</t>
  </si>
  <si>
    <t>6.544,65zł</t>
  </si>
  <si>
    <t xml:space="preserve">23.01.2015- 13.02.2015 </t>
  </si>
  <si>
    <t>Polska Wytwórnia Papierów Wartościowych S.A., Warszawa</t>
  </si>
  <si>
    <t xml:space="preserve">Usługi certyfikacyjne (podpisy elektroniczne) dla Burmistrza, Z-cy Kierownika USC, Przewodniczącej i Wiceorzewodniczącego Rady Miasta </t>
  </si>
  <si>
    <t>979,08 zł brutto</t>
  </si>
  <si>
    <t>Podpisy na dwa lata</t>
  </si>
  <si>
    <t>796,00 zł netto</t>
  </si>
  <si>
    <t>od 1.02.2015 r. do czasu ważności certyfikatów</t>
  </si>
  <si>
    <t>26.01.2015</t>
  </si>
  <si>
    <t>Ośrodek Kultury-Radio Bogoria, Grodzisk Mazoiwecki</t>
  </si>
  <si>
    <t>rozpowszechnianie informacji o Podkowie Leśnej na antenie Radia Bogoria</t>
  </si>
  <si>
    <t>26.01.2015 - 31.12. 2015</t>
  </si>
  <si>
    <t>USSURI Adam Tarłowski OCHRONA PRZYRODY, Brwinów</t>
  </si>
  <si>
    <t>skrzynki lęgowe dła ptaków typu A skrzynki legowe dla ptaków typu B</t>
  </si>
  <si>
    <t>26.01.2015-28.02.2015</t>
  </si>
  <si>
    <t>Uniwersytet Ekonomiczny w Krakowie</t>
  </si>
  <si>
    <t>przegląd standardów zarządzania jakością metodą PRI w JST</t>
  </si>
  <si>
    <t xml:space="preserve">Projekt realizowany w ramach PO KL </t>
  </si>
  <si>
    <t>26.01.2015 - 30.09.2015</t>
  </si>
  <si>
    <t>27.01.2015</t>
  </si>
  <si>
    <t>REMONDIS Electrorecycling Sp. z o.o., Warszawa</t>
  </si>
  <si>
    <t xml:space="preserve">Odbiór świetlówek zebranych od mieszkańców Podkowy Leśnej i deponowanych w pojemniku ustawionym przez Wykonawcę w budynku Urzędu </t>
  </si>
  <si>
    <t xml:space="preserve">1.328,40 zł </t>
  </si>
  <si>
    <t xml:space="preserve">1.080,00 zł </t>
  </si>
  <si>
    <t>27.01.2015 r. -  31.12.2015 r.</t>
  </si>
  <si>
    <t>28.01.2015</t>
  </si>
  <si>
    <t>STALMET Jacek Adameczek, Warszawa</t>
  </si>
  <si>
    <t xml:space="preserve">wykonanie i montaż trzech par drzwi w budynku Urzędu Miasta </t>
  </si>
  <si>
    <t>28. 01.2015 - 27. 02.2015</t>
  </si>
  <si>
    <t>NETPRINT S.C. J. Wasiela B. Szostak, Oświęcim</t>
  </si>
  <si>
    <t>Tonery do drukarki HP Laser Jet CM2320fxi MFP</t>
  </si>
  <si>
    <t>PPHU IC Electronicics, Warszawa</t>
  </si>
  <si>
    <t>Wymiana akumulatoów do zasilaczy awaryjnych w pomieszczeniu 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</si>
</sst>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&quot;zł&quot;;[Red]\-#,##0.00\ &quot;zł&quot;"/>
    <numFmt numFmtId="165" formatCode="#,##0\ &quot;zł&quot;;[Red]\-#,##0\ &quot;zł&quot;"/>
    <numFmt numFmtId="166" formatCode="#,##0.00\ &quot;zł&quot;"/>
  </numFmts>
  <fonts count="9">
    <font>
      <sz val="10.0"/>
      <color rgb="FF000000"/>
      <name val="Arial"/>
    </font>
    <font>
      <sz val="11.0"/>
      <name val="Calibri"/>
    </font>
    <font>
      <sz val="9.0"/>
      <name val="Calibri"/>
    </font>
    <font>
      <sz val="8.0"/>
      <name val="Calibri"/>
    </font>
    <font>
      <b/>
      <sz val="22.0"/>
      <name val="Calibri"/>
    </font>
    <font/>
    <font>
      <b/>
      <sz val="10.0"/>
      <name val="Calibri"/>
    </font>
    <font>
      <u/>
      <sz val="11.0"/>
      <color rgb="FF0000FF"/>
      <name val="Calibri"/>
    </font>
    <font>
      <sz val="10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0" fillId="0" fontId="3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0"/>
    </xf>
    <xf borderId="1" fillId="0" fontId="5" numFmtId="0" xfId="0" applyBorder="1" applyFont="1"/>
    <xf borderId="1" fillId="0" fontId="4" numFmtId="0" xfId="0" applyAlignment="1" applyBorder="1" applyFont="1">
      <alignment shrinkToFit="0" vertical="center" wrapText="0"/>
    </xf>
    <xf borderId="2" fillId="2" fontId="6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0"/>
    </xf>
    <xf borderId="2" fillId="0" fontId="1" numFmtId="164" xfId="0" applyAlignment="1" applyBorder="1" applyFont="1" applyNumberFormat="1">
      <alignment horizontal="center" shrinkToFit="0" vertical="center" wrapText="1"/>
    </xf>
    <xf borderId="2" fillId="0" fontId="1" numFmtId="165" xfId="0" applyAlignment="1" applyBorder="1" applyFont="1" applyNumberFormat="1">
      <alignment horizontal="center" shrinkToFit="0" vertical="center" wrapText="1"/>
    </xf>
    <xf borderId="2" fillId="0" fontId="1" numFmtId="4" xfId="0" applyAlignment="1" applyBorder="1" applyFont="1" applyNumberFormat="1">
      <alignment horizontal="center" shrinkToFit="0" vertical="center" wrapText="1"/>
    </xf>
    <xf borderId="2" fillId="0" fontId="1" numFmtId="166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2.29"/>
    <col customWidth="1" min="3" max="3" width="16.57"/>
    <col customWidth="1" min="4" max="4" width="33.0"/>
    <col customWidth="1" min="5" max="5" width="36.71"/>
    <col customWidth="1" min="6" max="6" width="17.14"/>
    <col customWidth="1" min="7" max="7" width="25.71"/>
    <col customWidth="1" min="8" max="8" width="17.86"/>
    <col customWidth="1" min="9" max="9" width="33.29"/>
    <col customWidth="1" min="10" max="24" width="8.0"/>
  </cols>
  <sheetData>
    <row r="1">
      <c r="A1" s="1"/>
      <c r="B1" s="1"/>
      <c r="C1" s="1"/>
      <c r="D1" s="2" t="s">
        <v>0</v>
      </c>
      <c r="H1" s="1"/>
      <c r="I1" s="3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49.5" customHeight="1">
      <c r="A2" s="4" t="s">
        <v>2</v>
      </c>
      <c r="B2" s="5"/>
      <c r="C2" s="5"/>
      <c r="D2" s="5"/>
      <c r="E2" s="5"/>
      <c r="F2" s="5"/>
      <c r="G2" s="5"/>
      <c r="H2" s="6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40.5" customHeight="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30.0" customHeight="1">
      <c r="A4" s="8">
        <v>1.0</v>
      </c>
      <c r="B4" s="9" t="s">
        <v>12</v>
      </c>
      <c r="C4" s="10" t="str">
        <f>HYPERLINK("http://bip.podkowalesna.pl/wp-content/uploads/2018/09/1.75023.2015.pdf","1.75023.2015")</f>
        <v>1.75023.2015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75.0" customHeight="1">
      <c r="A5" s="8">
        <v>2.0</v>
      </c>
      <c r="B5" s="9" t="s">
        <v>12</v>
      </c>
      <c r="C5" s="10" t="str">
        <f>HYPERLINK("http://bip.podkowalesna.pl/wp-content/uploads/2018/09/2.75023.2015.pdf","2.75023.2015")</f>
        <v>2.75023.2015</v>
      </c>
      <c r="D5" s="9" t="s">
        <v>19</v>
      </c>
      <c r="E5" s="9" t="s">
        <v>20</v>
      </c>
      <c r="F5" s="9" t="s">
        <v>21</v>
      </c>
      <c r="G5" s="9" t="s">
        <v>22</v>
      </c>
      <c r="H5" s="9"/>
      <c r="I5" s="9" t="s">
        <v>23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ht="30.0" customHeight="1">
      <c r="A6" s="11">
        <v>3.0</v>
      </c>
      <c r="B6" s="9" t="s">
        <v>24</v>
      </c>
      <c r="C6" s="10" t="str">
        <f>HYPERLINK("http://bip.podkowalesna.pl/wp-content/uploads/2018/09/3.75023.2015.pdf","3.75023.2015")</f>
        <v>3.75023.2015</v>
      </c>
      <c r="D6" s="9" t="s">
        <v>19</v>
      </c>
      <c r="E6" s="9" t="s">
        <v>25</v>
      </c>
      <c r="F6" s="12">
        <v>73.8</v>
      </c>
      <c r="G6" s="9" t="s">
        <v>26</v>
      </c>
      <c r="H6" s="12">
        <v>60.0</v>
      </c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ht="45.0" customHeight="1">
      <c r="A7" s="8">
        <v>4.0</v>
      </c>
      <c r="B7" s="9" t="s">
        <v>24</v>
      </c>
      <c r="C7" s="10" t="str">
        <f>HYPERLINK("http://bip.podkowalesna.pl/wp-content/uploads/2018/09/4.80113.2015.pdf","4.80113.2015")</f>
        <v>4.80113.2015</v>
      </c>
      <c r="D7" s="9" t="s">
        <v>27</v>
      </c>
      <c r="E7" s="9" t="s">
        <v>28</v>
      </c>
      <c r="F7" s="13" t="s">
        <v>29</v>
      </c>
      <c r="G7" s="9"/>
      <c r="H7" s="12" t="s">
        <v>30</v>
      </c>
      <c r="I7" s="9" t="s">
        <v>31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45.0" customHeight="1">
      <c r="A8" s="11">
        <v>5.0</v>
      </c>
      <c r="B8" s="9" t="s">
        <v>24</v>
      </c>
      <c r="C8" s="10" t="str">
        <f>HYPERLINK("http://bip.podkowalesna.pl/wp-content/uploads/2018/09/5.80113.2015.pdf","5.80113.2015")</f>
        <v>5.80113.2015</v>
      </c>
      <c r="D8" s="9" t="s">
        <v>32</v>
      </c>
      <c r="E8" s="9" t="s">
        <v>33</v>
      </c>
      <c r="F8" s="9" t="s">
        <v>34</v>
      </c>
      <c r="G8" s="9"/>
      <c r="H8" s="9" t="s">
        <v>35</v>
      </c>
      <c r="I8" s="9" t="s">
        <v>31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45.0" customHeight="1">
      <c r="A9" s="8">
        <v>6.0</v>
      </c>
      <c r="B9" s="9" t="s">
        <v>24</v>
      </c>
      <c r="C9" s="10" t="str">
        <f>HYPERLINK("http://bip.podkowalesna.pl/wp-content/uploads/2018/09/6.85154.2015.pdf","6.85154.2015")</f>
        <v>6.85154.2015</v>
      </c>
      <c r="D9" s="9" t="s">
        <v>36</v>
      </c>
      <c r="E9" s="9" t="s">
        <v>37</v>
      </c>
      <c r="F9" s="9" t="s">
        <v>38</v>
      </c>
      <c r="G9" s="9"/>
      <c r="H9" s="9"/>
      <c r="I9" s="9" t="s">
        <v>39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60.0" customHeight="1">
      <c r="A10" s="11">
        <v>7.0</v>
      </c>
      <c r="B10" s="9" t="s">
        <v>24</v>
      </c>
      <c r="C10" s="10" t="str">
        <f>HYPERLINK("http://bip.podkowalesna.pl/wp-content/uploads/2018/09/7.85154.2015.pdf","7.85154.2015")</f>
        <v>7.85154.2015</v>
      </c>
      <c r="D10" s="9" t="s">
        <v>40</v>
      </c>
      <c r="E10" s="9" t="s">
        <v>41</v>
      </c>
      <c r="F10" s="9" t="s">
        <v>42</v>
      </c>
      <c r="G10" s="9"/>
      <c r="H10" s="9"/>
      <c r="I10" s="9" t="s">
        <v>39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45.0" customHeight="1">
      <c r="A11" s="8">
        <v>8.0</v>
      </c>
      <c r="B11" s="9" t="s">
        <v>24</v>
      </c>
      <c r="C11" s="10" t="str">
        <f>HYPERLINK("http://bip.podkowalesna.pl/wp-content/uploads/2018/09/8.85154.2015.pdf","8.85154.2015")</f>
        <v>8.85154.2015</v>
      </c>
      <c r="D11" s="9" t="s">
        <v>43</v>
      </c>
      <c r="E11" s="9" t="s">
        <v>37</v>
      </c>
      <c r="F11" s="9" t="s">
        <v>38</v>
      </c>
      <c r="G11" s="9"/>
      <c r="H11" s="9"/>
      <c r="I11" s="9" t="s">
        <v>39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45.0" customHeight="1">
      <c r="A12" s="11">
        <v>9.0</v>
      </c>
      <c r="B12" s="9" t="s">
        <v>24</v>
      </c>
      <c r="C12" s="10" t="str">
        <f>HYPERLINK("http://bip.podkowalesna.pl/wp-content/uploads/2018/09/9.85154.2015.pdf","9.85154.2015")</f>
        <v>9.85154.2015</v>
      </c>
      <c r="D12" s="9" t="s">
        <v>44</v>
      </c>
      <c r="E12" s="9" t="s">
        <v>37</v>
      </c>
      <c r="F12" s="9" t="s">
        <v>38</v>
      </c>
      <c r="G12" s="9"/>
      <c r="H12" s="9"/>
      <c r="I12" s="9" t="s">
        <v>39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60.0" customHeight="1">
      <c r="A13" s="8">
        <v>10.0</v>
      </c>
      <c r="B13" s="9" t="s">
        <v>24</v>
      </c>
      <c r="C13" s="10" t="str">
        <f>HYPERLINK("http://bip.podkowalesna.pl/wp-content/uploads/2018/09/10.80101.2015.pdf","10.80101.2015")</f>
        <v>10.80101.2015</v>
      </c>
      <c r="D13" s="9" t="s">
        <v>45</v>
      </c>
      <c r="E13" s="9" t="s">
        <v>46</v>
      </c>
      <c r="F13" s="12">
        <v>1360.0</v>
      </c>
      <c r="G13" s="9"/>
      <c r="H13" s="12">
        <v>1105.69</v>
      </c>
      <c r="I13" s="9" t="s">
        <v>47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75.0" customHeight="1">
      <c r="A14" s="11">
        <v>11.0</v>
      </c>
      <c r="B14" s="9" t="s">
        <v>48</v>
      </c>
      <c r="C14" s="10" t="str">
        <f>HYPERLINK("http://bip.podkowalesna.pl/wp-content/uploads/2018/09/11.80101.2015.pdf","11.80101.2015")</f>
        <v>11.80101.2015</v>
      </c>
      <c r="D14" s="9" t="s">
        <v>45</v>
      </c>
      <c r="E14" s="9" t="s">
        <v>49</v>
      </c>
      <c r="F14" s="12">
        <v>27.99</v>
      </c>
      <c r="G14" s="9"/>
      <c r="H14" s="12">
        <v>22.76</v>
      </c>
      <c r="I14" s="9" t="s">
        <v>47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30.0" customHeight="1">
      <c r="A15" s="8">
        <v>12.0</v>
      </c>
      <c r="B15" s="9" t="s">
        <v>50</v>
      </c>
      <c r="C15" s="10" t="str">
        <f>HYPERLINK("http://bip.podkowalesna.pl/wp-content/uploads/2018/09/12.75023.2015.pdf","12.75023.2015")</f>
        <v>12.75023.2015</v>
      </c>
      <c r="D15" s="9" t="s">
        <v>51</v>
      </c>
      <c r="E15" s="9" t="s">
        <v>52</v>
      </c>
      <c r="F15" s="9" t="s">
        <v>53</v>
      </c>
      <c r="G15" s="9" t="s">
        <v>54</v>
      </c>
      <c r="H15" s="9" t="s">
        <v>55</v>
      </c>
      <c r="I15" s="9" t="s">
        <v>56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30.0" customHeight="1">
      <c r="A16" s="11">
        <v>13.0</v>
      </c>
      <c r="B16" s="9" t="s">
        <v>57</v>
      </c>
      <c r="C16" s="10" t="str">
        <f>HYPERLINK("http://bip.podkowalesna.pl/wp-content/uploads/2018/09/13.40002.2015.pdf","13.40002.2015")</f>
        <v>13.40002.2015</v>
      </c>
      <c r="D16" s="9" t="s">
        <v>58</v>
      </c>
      <c r="E16" s="9" t="s">
        <v>59</v>
      </c>
      <c r="F16" s="12">
        <v>1599.0</v>
      </c>
      <c r="G16" s="9"/>
      <c r="H16" s="9" t="s">
        <v>60</v>
      </c>
      <c r="I16" s="9" t="s">
        <v>61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45.0" customHeight="1">
      <c r="A17" s="8">
        <v>14.0</v>
      </c>
      <c r="B17" s="9" t="s">
        <v>57</v>
      </c>
      <c r="C17" s="10" t="str">
        <f>HYPERLINK("http://bip.podkowalesna.pl/wp-content/uploads/2018/09/14.90095.2015.pdf","14.90095.2015")</f>
        <v>14.90095.2015</v>
      </c>
      <c r="D17" s="9" t="s">
        <v>62</v>
      </c>
      <c r="E17" s="9" t="s">
        <v>63</v>
      </c>
      <c r="F17" s="12">
        <v>590.4</v>
      </c>
      <c r="G17" s="9"/>
      <c r="H17" s="13">
        <v>480.0</v>
      </c>
      <c r="I17" s="9" t="s">
        <v>64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30.0" customHeight="1">
      <c r="A18" s="11">
        <v>15.0</v>
      </c>
      <c r="B18" s="9" t="s">
        <v>57</v>
      </c>
      <c r="C18" s="10" t="str">
        <f>HYPERLINK("http://bip.podkowalesna.pl/wp-content/uploads/2018/09/15.92605.2015.pdf","15.92695.2015")</f>
        <v>15.92695.2015</v>
      </c>
      <c r="D18" s="9" t="s">
        <v>65</v>
      </c>
      <c r="E18" s="9" t="s">
        <v>66</v>
      </c>
      <c r="F18" s="13">
        <v>875.0</v>
      </c>
      <c r="G18" s="9"/>
      <c r="H18" s="13">
        <v>875.0</v>
      </c>
      <c r="I18" s="9" t="s">
        <v>67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30.0" customHeight="1">
      <c r="A19" s="8">
        <v>16.0</v>
      </c>
      <c r="B19" s="9" t="s">
        <v>57</v>
      </c>
      <c r="C19" s="10" t="str">
        <f>HYPERLINK("http://bip.podkowalesna.pl/wp-content/uploads/2018/09/16.92695.2015.pdf","16.92695.2015")</f>
        <v>16.92695.2015</v>
      </c>
      <c r="D19" s="9" t="s">
        <v>68</v>
      </c>
      <c r="E19" s="9" t="s">
        <v>66</v>
      </c>
      <c r="F19" s="13">
        <v>875.0</v>
      </c>
      <c r="G19" s="9"/>
      <c r="H19" s="13">
        <v>875.0</v>
      </c>
      <c r="I19" s="9" t="s">
        <v>69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45.0" customHeight="1">
      <c r="A20" s="11">
        <v>17.0</v>
      </c>
      <c r="B20" s="9" t="s">
        <v>70</v>
      </c>
      <c r="C20" s="10" t="str">
        <f>HYPERLINK("http://bip.podkowalesna.pl/wp-content/uploads/2018/09/17.70005.2015.pdf","17.70005.2015")</f>
        <v>17.70005.2015</v>
      </c>
      <c r="D20" s="9" t="s">
        <v>71</v>
      </c>
      <c r="E20" s="9" t="s">
        <v>72</v>
      </c>
      <c r="F20" s="12">
        <v>1100.0</v>
      </c>
      <c r="G20" s="9"/>
      <c r="H20" s="9"/>
      <c r="I20" s="9" t="s">
        <v>73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30.0" customHeight="1">
      <c r="A21" s="8">
        <v>18.0</v>
      </c>
      <c r="B21" s="9" t="s">
        <v>70</v>
      </c>
      <c r="C21" s="10" t="str">
        <f>HYPERLINK("http://bip.podkowalesna.pl/wp-content/uploads/2018/09/18.75023.2015.pdf","18.75023.2015")</f>
        <v>18.75023.2015</v>
      </c>
      <c r="D21" s="9" t="s">
        <v>19</v>
      </c>
      <c r="E21" s="9" t="s">
        <v>74</v>
      </c>
      <c r="F21" s="12">
        <v>18.45</v>
      </c>
      <c r="G21" s="9"/>
      <c r="H21" s="12">
        <v>15.0</v>
      </c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30.0" customHeight="1">
      <c r="A22" s="11">
        <v>19.0</v>
      </c>
      <c r="B22" s="9" t="s">
        <v>70</v>
      </c>
      <c r="C22" s="10" t="str">
        <f>HYPERLINK("http://bip.podkowalesna.pl/wp-content/uploads/2018/09/19.75023.2015.pdf","19.75023.2015")</f>
        <v>19.75023.2015</v>
      </c>
      <c r="D22" s="9" t="s">
        <v>13</v>
      </c>
      <c r="E22" s="9" t="s">
        <v>75</v>
      </c>
      <c r="F22" s="9" t="s">
        <v>76</v>
      </c>
      <c r="G22" s="9" t="s">
        <v>16</v>
      </c>
      <c r="H22" s="12">
        <v>3630.0</v>
      </c>
      <c r="I22" s="9" t="s">
        <v>77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45.0" customHeight="1">
      <c r="A23" s="8">
        <v>20.0</v>
      </c>
      <c r="B23" s="9" t="s">
        <v>70</v>
      </c>
      <c r="C23" s="10" t="s">
        <v>78</v>
      </c>
      <c r="D23" s="9" t="s">
        <v>79</v>
      </c>
      <c r="E23" s="9" t="s">
        <v>80</v>
      </c>
      <c r="F23" s="9" t="s">
        <v>81</v>
      </c>
      <c r="G23" s="9"/>
      <c r="H23" s="14">
        <v>9564.0</v>
      </c>
      <c r="I23" s="9" t="s">
        <v>82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45.0" customHeight="1">
      <c r="A24" s="11">
        <v>21.0</v>
      </c>
      <c r="B24" s="9" t="s">
        <v>70</v>
      </c>
      <c r="C24" s="10" t="str">
        <f>HYPERLINK("http://bip.podkowalesna.pl/wp-content/uploads/2018/09/21.90013.2015.pdf","21.90013.2015")</f>
        <v>21.90013.2015</v>
      </c>
      <c r="D24" s="9" t="s">
        <v>83</v>
      </c>
      <c r="E24" s="9" t="s">
        <v>84</v>
      </c>
      <c r="F24" s="9" t="s">
        <v>85</v>
      </c>
      <c r="G24" s="9"/>
      <c r="H24" s="9"/>
      <c r="I24" s="9" t="s">
        <v>86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45.0" customHeight="1">
      <c r="A25" s="8">
        <v>22.0</v>
      </c>
      <c r="B25" s="9" t="s">
        <v>87</v>
      </c>
      <c r="C25" s="10" t="str">
        <f>HYPERLINK("http://bip.podkowalesna.pl/wp-content/uploads/2018/09/22.75023.2015.pdf","22.75023.2015")</f>
        <v>22.75023.2015</v>
      </c>
      <c r="D25" s="9" t="s">
        <v>88</v>
      </c>
      <c r="E25" s="9" t="s">
        <v>89</v>
      </c>
      <c r="F25" s="9" t="s">
        <v>90</v>
      </c>
      <c r="G25" s="9"/>
      <c r="H25" s="9"/>
      <c r="I25" s="9" t="s">
        <v>23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30.0" customHeight="1">
      <c r="A26" s="11">
        <v>23.0</v>
      </c>
      <c r="B26" s="9" t="s">
        <v>91</v>
      </c>
      <c r="C26" s="10" t="str">
        <f>HYPERLINK("http://bip.podkowalesna.pl/wp-content/uploads/2018/09/23.92695.2015.pdf","23.92695.2015")</f>
        <v>23.92695.2015</v>
      </c>
      <c r="D26" s="9" t="s">
        <v>92</v>
      </c>
      <c r="E26" s="9" t="s">
        <v>93</v>
      </c>
      <c r="F26" s="9" t="s">
        <v>94</v>
      </c>
      <c r="G26" s="9"/>
      <c r="H26" s="13">
        <v>3500.0</v>
      </c>
      <c r="I26" s="9" t="s">
        <v>95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30.0" customHeight="1">
      <c r="A27" s="8">
        <v>24.0</v>
      </c>
      <c r="B27" s="9" t="s">
        <v>96</v>
      </c>
      <c r="C27" s="10" t="str">
        <f>HYPERLINK("http://bip.podkowalesna.pl/wp-content/uploads/2018/09/24.70005.2015.pdf","24.70005.2015")</f>
        <v>24.70005.2015</v>
      </c>
      <c r="D27" s="9" t="s">
        <v>97</v>
      </c>
      <c r="E27" s="9" t="s">
        <v>98</v>
      </c>
      <c r="F27" s="13">
        <v>350.0</v>
      </c>
      <c r="G27" s="9"/>
      <c r="H27" s="9"/>
      <c r="I27" s="9" t="s">
        <v>99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30.0" customHeight="1">
      <c r="A28" s="11">
        <v>25.0</v>
      </c>
      <c r="B28" s="9" t="s">
        <v>100</v>
      </c>
      <c r="C28" s="10" t="str">
        <f>HYPERLINK("http://bip.podkowalesna.pl/wp-content/uploads/2018/09/25.70005.2015.pdf","25.70005.2015")</f>
        <v>25.70005.2015</v>
      </c>
      <c r="D28" s="9" t="s">
        <v>101</v>
      </c>
      <c r="E28" s="9" t="s">
        <v>102</v>
      </c>
      <c r="F28" s="12">
        <v>800.0</v>
      </c>
      <c r="G28" s="9"/>
      <c r="H28" s="9"/>
      <c r="I28" s="9" t="s">
        <v>103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33.0" customHeight="1">
      <c r="A29" s="8">
        <v>26.0</v>
      </c>
      <c r="B29" s="9" t="s">
        <v>100</v>
      </c>
      <c r="C29" s="10" t="str">
        <f>HYPERLINK("http://bip.podkowalesna.pl/wp-content/uploads/2018/09/26.60016.2015.pdf","26.60016.2015")</f>
        <v>26.60016.2015</v>
      </c>
      <c r="D29" s="9" t="s">
        <v>104</v>
      </c>
      <c r="E29" s="9" t="s">
        <v>105</v>
      </c>
      <c r="F29" s="13">
        <v>110.0</v>
      </c>
      <c r="G29" s="9"/>
      <c r="H29" s="9"/>
      <c r="I29" s="9" t="s">
        <v>106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30.0" customHeight="1">
      <c r="A30" s="11">
        <v>27.0</v>
      </c>
      <c r="B30" s="9" t="s">
        <v>100</v>
      </c>
      <c r="C30" s="10" t="str">
        <f>HYPERLINK("http://bip.podkowalesna.pl/wp-content/uploads/2018/09/27.90013.2015.pdf","27.90013.2015")</f>
        <v>27.90013.2015</v>
      </c>
      <c r="D30" s="9" t="s">
        <v>107</v>
      </c>
      <c r="E30" s="9" t="s">
        <v>108</v>
      </c>
      <c r="F30" s="9" t="s">
        <v>109</v>
      </c>
      <c r="G30" s="9"/>
      <c r="H30" s="9" t="s">
        <v>110</v>
      </c>
      <c r="I30" s="9" t="s">
        <v>111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30.0" customHeight="1">
      <c r="A31" s="8">
        <v>28.0</v>
      </c>
      <c r="B31" s="9" t="s">
        <v>100</v>
      </c>
      <c r="C31" s="10" t="str">
        <f>HYPERLINK("http://bip.podkowalesna.pl/wp-content/uploads/2018/09/28.90095.2015.pdf","28.90095.2015")</f>
        <v>28.90095.2015</v>
      </c>
      <c r="D31" s="9" t="s">
        <v>112</v>
      </c>
      <c r="E31" s="9" t="s">
        <v>113</v>
      </c>
      <c r="F31" s="9" t="s">
        <v>114</v>
      </c>
      <c r="G31" s="9"/>
      <c r="H31" s="9"/>
      <c r="I31" s="9" t="s">
        <v>115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60.0" customHeight="1">
      <c r="A32" s="11">
        <v>29.0</v>
      </c>
      <c r="B32" s="9" t="s">
        <v>100</v>
      </c>
      <c r="C32" s="10" t="str">
        <f>HYPERLINK("http://bip.podkowalesna.pl/wp-content/uploads/2018/09/28.90095.2015.pdf","29.90004.2015")</f>
        <v>29.90004.2015</v>
      </c>
      <c r="D32" s="9" t="s">
        <v>116</v>
      </c>
      <c r="E32" s="9" t="s">
        <v>117</v>
      </c>
      <c r="F32" s="9" t="s">
        <v>118</v>
      </c>
      <c r="G32" s="9"/>
      <c r="H32" s="9" t="s">
        <v>119</v>
      </c>
      <c r="I32" s="9" t="s">
        <v>120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30.0" customHeight="1">
      <c r="A33" s="8">
        <v>30.0</v>
      </c>
      <c r="B33" s="9" t="s">
        <v>100</v>
      </c>
      <c r="C33" s="10" t="str">
        <f>HYPERLINK("http://bip.podkowalesna.pl/wp-content/uploads/2018/09/30.40002.2015.pdf","30.40002.2015")</f>
        <v>30.40002.2015</v>
      </c>
      <c r="D33" s="9" t="s">
        <v>58</v>
      </c>
      <c r="E33" s="9" t="s">
        <v>121</v>
      </c>
      <c r="F33" s="9" t="s">
        <v>122</v>
      </c>
      <c r="G33" s="9"/>
      <c r="H33" s="12">
        <v>731.71</v>
      </c>
      <c r="I33" s="9" t="s">
        <v>123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30.0" customHeight="1">
      <c r="A34" s="11">
        <v>31.0</v>
      </c>
      <c r="B34" s="9" t="s">
        <v>100</v>
      </c>
      <c r="C34" s="10" t="str">
        <f>HYPERLINK("http://bip.podkowalesna.pl/wp-content/uploads/2018/09/31.90001.2015.pdf","31.90001.2015")</f>
        <v>31.90001.2015</v>
      </c>
      <c r="D34" s="9" t="s">
        <v>58</v>
      </c>
      <c r="E34" s="9" t="s">
        <v>124</v>
      </c>
      <c r="F34" s="9" t="s">
        <v>125</v>
      </c>
      <c r="G34" s="9"/>
      <c r="H34" s="9" t="s">
        <v>126</v>
      </c>
      <c r="I34" s="9" t="s">
        <v>127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60.0" customHeight="1">
      <c r="A35" s="8">
        <v>32.0</v>
      </c>
      <c r="B35" s="9" t="s">
        <v>100</v>
      </c>
      <c r="C35" s="10" t="str">
        <f>HYPERLINK("http://bip.podkowalesna.pl/wp-content/uploads/2018/09/32.75023.2015.pdf","32.75023.2015")</f>
        <v>32.75023.2015</v>
      </c>
      <c r="D35" s="9" t="s">
        <v>128</v>
      </c>
      <c r="E35" s="9" t="s">
        <v>129</v>
      </c>
      <c r="F35" s="9" t="s">
        <v>130</v>
      </c>
      <c r="G35" s="9" t="s">
        <v>131</v>
      </c>
      <c r="H35" s="9" t="s">
        <v>132</v>
      </c>
      <c r="I35" s="9" t="s">
        <v>133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45.0" customHeight="1">
      <c r="A36" s="11">
        <v>33.0</v>
      </c>
      <c r="B36" s="9" t="s">
        <v>134</v>
      </c>
      <c r="C36" s="10" t="str">
        <f>HYPERLINK("http://bip.podkowalesna.pl/wp-content/uploads/2018/09/33.75075.2015.pdf","33.75075.2015")</f>
        <v>33.75075.2015</v>
      </c>
      <c r="D36" s="9" t="s">
        <v>135</v>
      </c>
      <c r="E36" s="9" t="s">
        <v>136</v>
      </c>
      <c r="F36" s="13">
        <v>3600.0</v>
      </c>
      <c r="G36" s="9"/>
      <c r="H36" s="9">
        <v>2926.84</v>
      </c>
      <c r="I36" s="9" t="s">
        <v>137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30.0" customHeight="1">
      <c r="A37" s="8">
        <v>34.0</v>
      </c>
      <c r="B37" s="9" t="s">
        <v>134</v>
      </c>
      <c r="C37" s="10" t="str">
        <f>HYPERLINK("http://bip.podkowalesna.pl/wp-content/uploads/2018/09/34.90004.2015.pdf","34.90004.2015")</f>
        <v>34.90004.2015</v>
      </c>
      <c r="D37" s="9" t="s">
        <v>138</v>
      </c>
      <c r="E37" s="9" t="s">
        <v>139</v>
      </c>
      <c r="F37" s="13">
        <v>4965.0</v>
      </c>
      <c r="G37" s="9"/>
      <c r="H37" s="12">
        <v>4036.59</v>
      </c>
      <c r="I37" s="9" t="s">
        <v>140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30.0" customHeight="1">
      <c r="A38" s="11">
        <v>35.0</v>
      </c>
      <c r="B38" s="9" t="s">
        <v>134</v>
      </c>
      <c r="C38" s="10" t="str">
        <f>HYPERLINK("http://bip.podkowalesna.pl/wp-content/uploads/2018/09/35.75023.2015.pdf","35.75023.2015")</f>
        <v>35.75023.2015</v>
      </c>
      <c r="D38" s="9" t="s">
        <v>141</v>
      </c>
      <c r="E38" s="9" t="s">
        <v>142</v>
      </c>
      <c r="F38" s="12">
        <v>0.0</v>
      </c>
      <c r="G38" s="9" t="s">
        <v>143</v>
      </c>
      <c r="H38" s="9"/>
      <c r="I38" s="9" t="s">
        <v>144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75.0" customHeight="1">
      <c r="A39" s="8">
        <v>36.0</v>
      </c>
      <c r="B39" s="9" t="s">
        <v>145</v>
      </c>
      <c r="C39" s="10" t="str">
        <f>HYPERLINK("http://bip.podkowalesna.pl/wp-content/uploads/2018/09/36.90002.2015.pdf","36.90002.2015")</f>
        <v>36.90002.2015</v>
      </c>
      <c r="D39" s="9" t="s">
        <v>146</v>
      </c>
      <c r="E39" s="9" t="s">
        <v>147</v>
      </c>
      <c r="F39" s="9" t="s">
        <v>148</v>
      </c>
      <c r="G39" s="9"/>
      <c r="H39" s="9" t="s">
        <v>149</v>
      </c>
      <c r="I39" s="9" t="s">
        <v>150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30.0" customHeight="1">
      <c r="A40" s="11">
        <v>37.0</v>
      </c>
      <c r="B40" s="9" t="s">
        <v>151</v>
      </c>
      <c r="C40" s="10" t="str">
        <f>HYPERLINK("http://bip.podkowalesna.pl/wp-content/uploads/2018/09/37.70005.2015.pdf","37.70005.2015")</f>
        <v>37.70005.2015</v>
      </c>
      <c r="D40" s="9" t="s">
        <v>152</v>
      </c>
      <c r="E40" s="9" t="s">
        <v>153</v>
      </c>
      <c r="F40" s="12">
        <v>8327.1</v>
      </c>
      <c r="G40" s="9"/>
      <c r="H40" s="12">
        <v>6770.0</v>
      </c>
      <c r="I40" s="9" t="s">
        <v>154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30.0" customHeight="1">
      <c r="A41" s="8">
        <v>38.0</v>
      </c>
      <c r="B41" s="9" t="s">
        <v>151</v>
      </c>
      <c r="C41" s="10" t="str">
        <f>HYPERLINK("http://bip.podkowalesna.pl/wp-content/uploads/2018/09/38.75023.2015.pdf","38.75023.2015")</f>
        <v>38.75023.2015</v>
      </c>
      <c r="D41" s="9" t="s">
        <v>155</v>
      </c>
      <c r="E41" s="9" t="s">
        <v>156</v>
      </c>
      <c r="F41" s="15">
        <v>260.0</v>
      </c>
      <c r="G41" s="9"/>
      <c r="H41" s="15">
        <v>211.38</v>
      </c>
      <c r="I41" s="9" t="s">
        <v>151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30.0" customHeight="1">
      <c r="A42" s="11">
        <v>39.0</v>
      </c>
      <c r="B42" s="9" t="s">
        <v>151</v>
      </c>
      <c r="C42" s="10" t="str">
        <f>HYPERLINK("http://bip.podkowalesna.pl/wp-content/uploads/2018/09/39.75023.2015.pdf","39.75023,2015")</f>
        <v>39.75023,2015</v>
      </c>
      <c r="D42" s="9" t="s">
        <v>157</v>
      </c>
      <c r="E42" s="9" t="s">
        <v>158</v>
      </c>
      <c r="F42" s="15">
        <v>1100.0</v>
      </c>
      <c r="G42" s="9"/>
      <c r="H42" s="15">
        <v>894.3</v>
      </c>
      <c r="I42" s="9" t="s">
        <v>151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</sheetData>
  <mergeCells count="3">
    <mergeCell ref="A2:G2"/>
    <mergeCell ref="D1:G1"/>
    <mergeCell ref="I1:I2"/>
  </mergeCells>
  <hyperlinks>
    <hyperlink display="20.90013.2015" location="'2015'!C23" ref="C23"/>
  </hyperlinks>
  <printOptions/>
  <pageMargins bottom="0.75" footer="0.0" header="0.0" left="0.7" right="0.7" top="0.75"/>
  <pageSetup orientation="landscape"/>
  <drawing r:id="rId1"/>
</worksheet>
</file>