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2015" sheetId="1" r:id="rId3"/>
  </sheets>
  <definedNames/>
  <calcPr/>
</workbook>
</file>

<file path=xl/sharedStrings.xml><?xml version="1.0" encoding="utf-8"?>
<sst xmlns="http://schemas.openxmlformats.org/spreadsheetml/2006/main" count="121" uniqueCount="95">
  <si>
    <t xml:space="preserve">Załącznik nr 1 do Zarządzenia Nr 92/2014 Burmistrza Miasta Podkowy Leśnej z dnia 30 grudnia 2014 r.          </t>
  </si>
  <si>
    <t xml:space="preserve">CENTRALNY REJESTR UMÓW        Rok 2015       </t>
  </si>
  <si>
    <t>Lp.</t>
  </si>
  <si>
    <t>Data zawarcia umowy</t>
  </si>
  <si>
    <t>Numer umowy</t>
  </si>
  <si>
    <t>Nazwa oferenta/usługodawcy</t>
  </si>
  <si>
    <t>Przedmiot umowy</t>
  </si>
  <si>
    <t>Wartość zamówienia brutto</t>
  </si>
  <si>
    <t>Uwagi</t>
  </si>
  <si>
    <t>Wartość zamówienia netto</t>
  </si>
  <si>
    <t>01.10.2015</t>
  </si>
  <si>
    <t>Mariusz Pietrzak</t>
  </si>
  <si>
    <t>Koordynator gminny ds. obsługi informatycznej wyborów</t>
  </si>
  <si>
    <t>02.10.2015</t>
  </si>
  <si>
    <t>Badiuk Trade Tomasz Badiuk</t>
  </si>
  <si>
    <t>Dostawa i montaż 16 domków drewnianych</t>
  </si>
  <si>
    <t>Usługi Gazowniczo - Kominiarskie "Grams"</t>
  </si>
  <si>
    <t>Przedłużenie komina w budynku komunalnym przy ul. Świerkowej 1/4A</t>
  </si>
  <si>
    <t>Weranda Cafe&amp;Cukiernia, Podkowa Leśna</t>
  </si>
  <si>
    <t>Catering na szkolenie radnych</t>
  </si>
  <si>
    <t>05.10.2015</t>
  </si>
  <si>
    <t>Sylwia Romatowska</t>
  </si>
  <si>
    <t>Operator informatyczny OKW</t>
  </si>
  <si>
    <t>Justyna Cierniak</t>
  </si>
  <si>
    <t>Sławomir Sowiński</t>
  </si>
  <si>
    <t>Robert Jarząbek</t>
  </si>
  <si>
    <t>06.10.2015</t>
  </si>
  <si>
    <t>ZIEL-BUD Wojciech Rukat</t>
  </si>
  <si>
    <t>Rewitalizacja Parku Przyjaźni Polsko- Węgierskiej w centrum zabytkowego miasta ogrodu Podkowa Leśna - szata  roślinna.</t>
  </si>
  <si>
    <t xml:space="preserve">186.182,52 </t>
  </si>
  <si>
    <t xml:space="preserve">172.391,22 </t>
  </si>
  <si>
    <t>Zakład Ogólnobudowlany MARBUDEX, Skierniewice</t>
  </si>
  <si>
    <t>Wykonanie wyniesionych skrzyżowań w ul. Myśliwskiej z ul. Helenowska i ul. Błońską</t>
  </si>
  <si>
    <t>Andrzej Szymborski</t>
  </si>
  <si>
    <t>Przygotowamnie lokali wyborczych</t>
  </si>
  <si>
    <t>Radosław Wilanowski</t>
  </si>
  <si>
    <t>Agata Zawierucha</t>
  </si>
  <si>
    <t>Sprżatanie cmentarza komunalnego w Podkowie Lesnej</t>
  </si>
  <si>
    <t>Orange Polska Sp. A.</t>
  </si>
  <si>
    <t>Świdczenie usług komunikacyjnych</t>
  </si>
  <si>
    <t>SILKAT BUD</t>
  </si>
  <si>
    <t xml:space="preserve">ubrania dla pracowników gospodarczych </t>
  </si>
  <si>
    <t>08.10.2015</t>
  </si>
  <si>
    <t>Instalacje Elektryczne C.U. Inwest</t>
  </si>
  <si>
    <t>Montaz podlixczników na ul. Orlej 4</t>
  </si>
  <si>
    <t>Multiplanta Dariusz Cegłowski</t>
  </si>
  <si>
    <t xml:space="preserve">zakup cebulek tulipanów i krokusów </t>
  </si>
  <si>
    <t>09.10.2015</t>
  </si>
  <si>
    <t>Gospodarstwo Ogrodnicze Tomasz Wojtas</t>
  </si>
  <si>
    <t>zakup kwiatów</t>
  </si>
  <si>
    <t>12.10.2015</t>
  </si>
  <si>
    <t xml:space="preserve">Hydromont, Grodzisk Mazowiecki </t>
  </si>
  <si>
    <t>Konserwacja, przedlądy i dozur kotłłów grzewczych na paliwo gazowe w budynkach komunalnych</t>
  </si>
  <si>
    <t xml:space="preserve">HYDROMONT, Grodzisk Mazowiecki </t>
  </si>
  <si>
    <t>Wymiana dwóch baterii litowanych przy ciepłomierzu w kotłowni budynku mi</t>
  </si>
  <si>
    <t>13.10.2015</t>
  </si>
  <si>
    <t>Powielarnia MADAS, Milanówek</t>
  </si>
  <si>
    <t>druk wizytówek dla Burmistrza Miasta i Urzędu Miasta Podkowa Leśna</t>
  </si>
  <si>
    <t>Stowarzyszenie Parassol - Owczarnia</t>
  </si>
  <si>
    <t>Zadanie publiczne: "Baśnie syryjskie, czyli kultura świadczy o człowieczeństwie"</t>
  </si>
  <si>
    <t>Stowarzyszenie Ogród Sztuk i Nauk</t>
  </si>
  <si>
    <t>Realizacja zadania publicznego "Jesienny barok na flet, obój …"</t>
  </si>
  <si>
    <t>Przedsiębiorstwo Handlowo Usługowe ADLEX Adam Wojdan</t>
  </si>
  <si>
    <t>Wykonanie ścianki działowej gipsowokartonowej na stelażu aluminiowym z wygłuszeniem wełną mineralną, oraz pomalowanie białą farbą wewnętrzną w lokalu nr 2 C budynku mieszkanym przy ul. Orlej 4/2 w Podkowa Leśna</t>
  </si>
  <si>
    <t>14.10.2015</t>
  </si>
  <si>
    <t xml:space="preserve">Druk wizytówek dla Przewodniczącego Rady Miasta </t>
  </si>
  <si>
    <t>15.10.2015</t>
  </si>
  <si>
    <t xml:space="preserve">Niepubliczny Zakład Opieki Zdrowotnej "BASIS" </t>
  </si>
  <si>
    <t>Wykonanie szczepień ochronnych mieszkańców Miasta Podkowa Leśna</t>
  </si>
  <si>
    <t>19.10.2015</t>
  </si>
  <si>
    <t>Wykonanie prac instalacyjnych w lok. Nr 5 budynku mieszkalnym przy ul. Jana Pawła II 29 w Podkowie Lesnej polegającej na połączeniu kompaktu wc do instalacji i wymianie zaworu spustowego w spłuczce kompaktu wc, wymianie głowic przy baterii wanny oraz montaż elektronicznego podgrzewacza wody 50l firmy Biawar</t>
  </si>
  <si>
    <t>23.10.2015</t>
  </si>
  <si>
    <t>Multiplanta Dariusz Cegłowski, Jasienice</t>
  </si>
  <si>
    <t xml:space="preserve"> zakup rośłin </t>
  </si>
  <si>
    <t>Instalatorstwo Elektryczne Mieczysław Tokarski, Podkowa Leśna</t>
  </si>
  <si>
    <t>Wykonnanie podziału instalacji elektrycznej w celu zainstalowania pod licznuka trójfazowego do pomieszczeń kuchennych w budynku Zespołu Szkół przy ul. Jana Pawła II 20 w Podkowie Lesnej.</t>
  </si>
  <si>
    <t>26.10.2015</t>
  </si>
  <si>
    <t>Zakup kwiatów na groby żołnierzy</t>
  </si>
  <si>
    <t>27.10.2015</t>
  </si>
  <si>
    <t>Firma Święcki, Pruszków</t>
  </si>
  <si>
    <t>montaż nowej oprawy przy ul.Brwinowskie/Lotniczej w Podkowie Leśnej</t>
  </si>
  <si>
    <t>650.00 zł</t>
  </si>
  <si>
    <t>28.10.2015</t>
  </si>
  <si>
    <t>PHU "Piotr" Piotr Jańczyński, Leszno</t>
  </si>
  <si>
    <t>Demontaż, załadunek, transport i utylizacja wyrobów zawierających azbest w szczególności płyt azbestowych, z terenu Miasta Podkowa Leśna.</t>
  </si>
  <si>
    <t>29.10.2015</t>
  </si>
  <si>
    <t>"Darex" Dariusz Gontarczyk, ul. Wilsona 32, 05-840 Brwinów</t>
  </si>
  <si>
    <t>Ułożenie terakoty o powierzchni 23m2 w przedpokoju, łazience i kuchni, oraz 6m 2 glazury w Podkowie Lesnej.</t>
  </si>
  <si>
    <t>Znicz- Pol, Brwinów</t>
  </si>
  <si>
    <t>zakup zniczy nagrobków 72szt.</t>
  </si>
  <si>
    <t>30.10.2015</t>
  </si>
  <si>
    <t>AZ SERWIS, Puńsk</t>
  </si>
  <si>
    <t>Remont obróbek blacharskich, remont obróbek komina oraz wymiana pękniętych dachówek w budonku Pałacyj Kasyna przy ul. Lilpopa 18 w Podkowie Lesnej.</t>
  </si>
  <si>
    <t>Instalacje Elektryczne M. Uszyńska., Podkowa Leśna</t>
  </si>
  <si>
    <t>Montaż trzech reflektorów LED 20 W i 30 W wraz z konstrukcjami i zewnętrznymi wyłącznikami zmierzchowymi w budynku Biblioteki przy ul. Błońskiej 50 w Podkowie Leśnej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</si>
</sst>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,##0.00\ &quot;zł&quot;;[Red]\-#,##0.00\ &quot;zł&quot;"/>
    <numFmt numFmtId="165" formatCode="#,##0\ &quot;zł&quot;;[Red]\-#,##0\ &quot;zł&quot;"/>
  </numFmts>
  <fonts count="9">
    <font>
      <sz val="10.0"/>
      <color rgb="FF000000"/>
      <name val="Arial"/>
    </font>
    <font>
      <sz val="11.0"/>
      <name val="Calibri"/>
    </font>
    <font>
      <sz val="9.0"/>
      <name val="Calibri"/>
    </font>
    <font>
      <b/>
      <sz val="22.0"/>
      <name val="Calibri"/>
    </font>
    <font/>
    <font>
      <b/>
      <sz val="10.0"/>
      <name val="Calibri"/>
    </font>
    <font>
      <u/>
      <sz val="11.0"/>
      <color rgb="FF0000FF"/>
      <name val="Calibri"/>
    </font>
    <font>
      <u/>
      <sz val="11.0"/>
      <color rgb="FF0000FF"/>
      <name val="Calibri"/>
    </font>
    <font>
      <sz val="11.0"/>
      <name val="Times New Roman"/>
    </font>
  </fonts>
  <fills count="4">
    <fill>
      <patternFill patternType="none"/>
    </fill>
    <fill>
      <patternFill patternType="lightGray"/>
    </fill>
    <fill>
      <patternFill patternType="solid">
        <fgColor rgb="FFCCFFCC"/>
        <bgColor rgb="FFCCFFCC"/>
      </patternFill>
    </fill>
    <fill>
      <patternFill patternType="solid">
        <fgColor rgb="FFFFFFFF"/>
        <bgColor rgb="FFFFFFFF"/>
      </patternFill>
    </fill>
  </fills>
  <borders count="4">
    <border/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0" fillId="0" fontId="2" numFmtId="0" xfId="0" applyAlignment="1" applyFont="1">
      <alignment horizontal="right" shrinkToFit="0" vertical="center" wrapText="0"/>
    </xf>
    <xf borderId="1" fillId="0" fontId="3" numFmtId="0" xfId="0" applyAlignment="1" applyBorder="1" applyFont="1">
      <alignment horizontal="center" shrinkToFit="0" vertical="center" wrapText="0"/>
    </xf>
    <xf borderId="1" fillId="0" fontId="4" numFmtId="0" xfId="0" applyBorder="1" applyFont="1"/>
    <xf borderId="1" fillId="0" fontId="3" numFmtId="0" xfId="0" applyAlignment="1" applyBorder="1" applyFont="1">
      <alignment shrinkToFit="0" vertical="center" wrapText="0"/>
    </xf>
    <xf borderId="2" fillId="2" fontId="5" numFmtId="0" xfId="0" applyAlignment="1" applyBorder="1" applyFill="1" applyFont="1">
      <alignment horizontal="center" shrinkToFit="0" vertical="center" wrapText="1"/>
    </xf>
    <xf borderId="2" fillId="3" fontId="1" numFmtId="0" xfId="0" applyAlignment="1" applyBorder="1" applyFill="1" applyFont="1">
      <alignment horizontal="center" shrinkToFit="0" vertical="center" wrapText="0"/>
    </xf>
    <xf borderId="2" fillId="3" fontId="6" numFmtId="0" xfId="0" applyAlignment="1" applyBorder="1" applyFont="1">
      <alignment horizontal="center" shrinkToFit="0" vertical="center" wrapText="0"/>
    </xf>
    <xf borderId="2" fillId="3" fontId="1" numFmtId="0" xfId="0" applyAlignment="1" applyBorder="1" applyFont="1">
      <alignment horizontal="center" shrinkToFit="0" vertical="center" wrapText="1"/>
    </xf>
    <xf borderId="2" fillId="3" fontId="1" numFmtId="164" xfId="0" applyAlignment="1" applyBorder="1" applyFont="1" applyNumberFormat="1">
      <alignment horizontal="center" shrinkToFit="0" vertical="center" wrapText="0"/>
    </xf>
    <xf borderId="3" fillId="3" fontId="1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0"/>
    </xf>
    <xf borderId="2" fillId="0" fontId="7" numFmtId="0" xfId="0" applyAlignment="1" applyBorder="1" applyFont="1">
      <alignment horizontal="center" shrinkToFit="0" vertical="center" wrapText="0"/>
    </xf>
    <xf borderId="2" fillId="0" fontId="1" numFmtId="0" xfId="0" applyAlignment="1" applyBorder="1" applyFont="1">
      <alignment horizontal="center" shrinkToFit="0" vertical="center" wrapText="1"/>
    </xf>
    <xf borderId="2" fillId="0" fontId="1" numFmtId="4" xfId="0" applyAlignment="1" applyBorder="1" applyFont="1" applyNumberFormat="1">
      <alignment horizontal="center" shrinkToFit="0" vertical="center" wrapText="0"/>
    </xf>
    <xf borderId="2" fillId="0" fontId="1" numFmtId="164" xfId="0" applyAlignment="1" applyBorder="1" applyFont="1" applyNumberFormat="1">
      <alignment horizontal="center" shrinkToFit="0" vertical="center" wrapText="0"/>
    </xf>
    <xf borderId="2" fillId="0" fontId="1" numFmtId="0" xfId="0" applyAlignment="1" applyBorder="1" applyFont="1">
      <alignment horizontal="left" shrinkToFit="0" vertical="bottom" wrapText="0"/>
    </xf>
    <xf borderId="0" fillId="0" fontId="8" numFmtId="0" xfId="0" applyAlignment="1" applyFont="1">
      <alignment shrinkToFit="0" vertical="center" wrapText="1"/>
    </xf>
    <xf borderId="2" fillId="0" fontId="1" numFmtId="165" xfId="0" applyAlignment="1" applyBorder="1" applyFont="1" applyNumberFormat="1">
      <alignment horizontal="center" shrinkToFit="0" vertical="center" wrapText="0"/>
    </xf>
    <xf borderId="2" fillId="0" fontId="1" numFmtId="2" xfId="0" applyAlignment="1" applyBorder="1" applyFont="1" applyNumberFormat="1">
      <alignment horizontal="center"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29"/>
    <col customWidth="1" min="2" max="2" width="12.29"/>
    <col customWidth="1" min="3" max="3" width="16.57"/>
    <col customWidth="1" min="4" max="4" width="33.0"/>
    <col customWidth="1" min="5" max="5" width="36.71"/>
    <col customWidth="1" min="6" max="6" width="17.14"/>
    <col customWidth="1" min="7" max="7" width="25.71"/>
    <col customWidth="1" min="8" max="8" width="17.86"/>
    <col customWidth="1" min="9" max="23" width="8.0"/>
  </cols>
  <sheetData>
    <row r="1">
      <c r="A1" s="1"/>
      <c r="B1" s="1"/>
      <c r="C1" s="1"/>
      <c r="D1" s="2" t="s">
        <v>0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49.5" customHeight="1">
      <c r="A2" s="3" t="s">
        <v>1</v>
      </c>
      <c r="B2" s="4"/>
      <c r="C2" s="4"/>
      <c r="D2" s="4"/>
      <c r="E2" s="4"/>
      <c r="F2" s="4"/>
      <c r="G2" s="4"/>
      <c r="H2" s="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ht="40.5" customHeight="1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ht="30.0" customHeight="1">
      <c r="A4" s="7">
        <v>345.0</v>
      </c>
      <c r="B4" s="7" t="s">
        <v>10</v>
      </c>
      <c r="C4" s="8" t="str">
        <f>HYPERLINK("http://bip.podkowalesna.pl/wp-content/uploads/2018/09/345.75108.2015.pdf","345.75108.2015")</f>
        <v>345.75108.2015</v>
      </c>
      <c r="D4" s="7" t="s">
        <v>11</v>
      </c>
      <c r="E4" s="9" t="s">
        <v>12</v>
      </c>
      <c r="F4" s="10">
        <v>700.0</v>
      </c>
      <c r="G4" s="7"/>
      <c r="H4" s="7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</row>
    <row r="5" ht="30.0" customHeight="1">
      <c r="A5" s="12">
        <v>346.0</v>
      </c>
      <c r="B5" s="12" t="s">
        <v>13</v>
      </c>
      <c r="C5" s="13" t="str">
        <f>HYPERLINK("http://bip.podkowalesna.pl/wp-content/uploads/2018/09/346.70005.2015.pdf","346.70005.2015")</f>
        <v>346.70005.2015</v>
      </c>
      <c r="D5" s="12" t="s">
        <v>14</v>
      </c>
      <c r="E5" s="14" t="s">
        <v>15</v>
      </c>
      <c r="F5" s="15">
        <v>36339.22</v>
      </c>
      <c r="G5" s="12"/>
      <c r="H5" s="12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ht="30.0" customHeight="1">
      <c r="A6" s="12">
        <v>347.0</v>
      </c>
      <c r="B6" s="12" t="s">
        <v>13</v>
      </c>
      <c r="C6" s="13" t="str">
        <f>HYPERLINK("http://bip.podkowalesna.pl/wp-content/uploads/2018/09/347.70005.2015.pdf","347.70005.2015")</f>
        <v>347.70005.2015</v>
      </c>
      <c r="D6" s="14" t="s">
        <v>16</v>
      </c>
      <c r="E6" s="14" t="s">
        <v>17</v>
      </c>
      <c r="F6" s="16">
        <v>650.0</v>
      </c>
      <c r="G6" s="12"/>
      <c r="H6" s="1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ht="30.0" customHeight="1">
      <c r="A7" s="12">
        <v>348.0</v>
      </c>
      <c r="B7" s="12" t="s">
        <v>13</v>
      </c>
      <c r="C7" s="13" t="str">
        <f>HYPERLINK("http://bip.podkowalesna.pl/wp-content/uploads/2018/09/348.75022.2015.pdf","348.75023.2015")</f>
        <v>348.75023.2015</v>
      </c>
      <c r="D7" s="14" t="s">
        <v>18</v>
      </c>
      <c r="E7" s="14" t="s">
        <v>19</v>
      </c>
      <c r="F7" s="16">
        <v>230.0</v>
      </c>
      <c r="G7" s="12"/>
      <c r="H7" s="1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ht="30.75" customHeight="1">
      <c r="A8" s="7">
        <v>349.0</v>
      </c>
      <c r="B8" s="7" t="s">
        <v>20</v>
      </c>
      <c r="C8" s="8" t="str">
        <f>HYPERLINK("http://bip.podkowalesna.pl/wp-content/uploads/2018/09/349.75108.2015.pdf","349.75108.2015")</f>
        <v>349.75108.2015</v>
      </c>
      <c r="D8" s="7" t="s">
        <v>21</v>
      </c>
      <c r="E8" s="9" t="s">
        <v>22</v>
      </c>
      <c r="F8" s="10">
        <v>250.0</v>
      </c>
      <c r="G8" s="7"/>
      <c r="H8" s="7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</row>
    <row r="9" ht="28.5" customHeight="1">
      <c r="A9" s="7">
        <v>350.0</v>
      </c>
      <c r="B9" s="7" t="s">
        <v>20</v>
      </c>
      <c r="C9" s="8" t="str">
        <f>HYPERLINK("http://bip.podkowalesna.pl/wp-content/uploads/2018/09/350.75108.2015.pdf","350.75108.2015")</f>
        <v>350.75108.2015</v>
      </c>
      <c r="D9" s="7" t="s">
        <v>23</v>
      </c>
      <c r="E9" s="9" t="s">
        <v>22</v>
      </c>
      <c r="F9" s="10">
        <v>250.0</v>
      </c>
      <c r="G9" s="7"/>
      <c r="H9" s="7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ht="30.75" customHeight="1">
      <c r="A10" s="7">
        <v>351.0</v>
      </c>
      <c r="B10" s="7" t="s">
        <v>20</v>
      </c>
      <c r="C10" s="8" t="str">
        <f>HYPERLINK("http://bip.podkowalesna.pl/wp-content/uploads/2018/09/351.75108.2015.pdf","351.75108.2015")</f>
        <v>351.75108.2015</v>
      </c>
      <c r="D10" s="7" t="s">
        <v>24</v>
      </c>
      <c r="E10" s="9" t="s">
        <v>22</v>
      </c>
      <c r="F10" s="10">
        <v>250.0</v>
      </c>
      <c r="G10" s="7"/>
      <c r="H10" s="7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</row>
    <row r="11" ht="30.0" customHeight="1">
      <c r="A11" s="7">
        <v>352.0</v>
      </c>
      <c r="B11" s="7" t="s">
        <v>20</v>
      </c>
      <c r="C11" s="8" t="str">
        <f>HYPERLINK("http://bip.podkowalesna.pl/wp-content/uploads/2018/09/352.75108.2015.pdf","352.75108.2015")</f>
        <v>352.75108.2015</v>
      </c>
      <c r="D11" s="7" t="s">
        <v>25</v>
      </c>
      <c r="E11" s="9" t="s">
        <v>22</v>
      </c>
      <c r="F11" s="10">
        <v>250.0</v>
      </c>
      <c r="G11" s="7"/>
      <c r="H11" s="7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</row>
    <row r="12" ht="60.0" customHeight="1">
      <c r="A12" s="12">
        <v>353.0</v>
      </c>
      <c r="B12" s="12" t="s">
        <v>26</v>
      </c>
      <c r="C12" s="13" t="str">
        <f>HYPERLINK("http://bip.podkowalesna.pl/wp-content/uploads/2018/09/353.-.2015.pdf","353.90004.2015")</f>
        <v>353.90004.2015</v>
      </c>
      <c r="D12" s="14" t="s">
        <v>27</v>
      </c>
      <c r="E12" s="17" t="s">
        <v>28</v>
      </c>
      <c r="F12" s="1" t="s">
        <v>29</v>
      </c>
      <c r="G12" s="12"/>
      <c r="H12" s="1" t="s">
        <v>30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ht="54.0" customHeight="1">
      <c r="A13" s="12">
        <v>354.0</v>
      </c>
      <c r="B13" s="12" t="s">
        <v>26</v>
      </c>
      <c r="C13" s="13" t="str">
        <f>HYPERLINK("http://bip.podkowalesna.pl/wp-content/uploads/2018/09/354.60016.2015.pdf","354.60016.2015")</f>
        <v>354.60016.2015</v>
      </c>
      <c r="D13" s="14" t="s">
        <v>31</v>
      </c>
      <c r="E13" s="18" t="s">
        <v>32</v>
      </c>
      <c r="F13" s="16">
        <v>98000.0</v>
      </c>
      <c r="G13" s="12"/>
      <c r="H13" s="16">
        <v>79674.8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ht="33.0" customHeight="1">
      <c r="A14" s="7">
        <v>355.0</v>
      </c>
      <c r="B14" s="7" t="s">
        <v>26</v>
      </c>
      <c r="C14" s="8" t="str">
        <f>HYPERLINK("http://bip.podkowalesna.pl/wp-content/uploads/2018/09/355.75108.2015.pdf","355.75108.2015")</f>
        <v>355.75108.2015</v>
      </c>
      <c r="D14" s="9" t="s">
        <v>33</v>
      </c>
      <c r="E14" s="7" t="s">
        <v>34</v>
      </c>
      <c r="F14" s="7">
        <v>600.0</v>
      </c>
      <c r="G14" s="7"/>
      <c r="H14" s="7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</row>
    <row r="15" ht="33.75" customHeight="1">
      <c r="A15" s="7">
        <v>356.0</v>
      </c>
      <c r="B15" s="7" t="s">
        <v>26</v>
      </c>
      <c r="C15" s="8" t="str">
        <f>HYPERLINK("http://bip.podkowalesna.pl/wp-content/uploads/2018/09/356.75108.2015.pdf","356.75108.2015")</f>
        <v>356.75108.2015</v>
      </c>
      <c r="D15" s="9" t="s">
        <v>35</v>
      </c>
      <c r="E15" s="7" t="s">
        <v>34</v>
      </c>
      <c r="F15" s="7">
        <v>600.0</v>
      </c>
      <c r="G15" s="7"/>
      <c r="H15" s="7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</row>
    <row r="16" ht="31.5" customHeight="1">
      <c r="A16" s="12">
        <v>357.0</v>
      </c>
      <c r="B16" s="12" t="s">
        <v>26</v>
      </c>
      <c r="C16" s="13" t="str">
        <f>HYPERLINK("http://bip.podkowalesna.pl/wp-content/uploads/2018/09/357.71035.2015.pdf","357.71035.2015")</f>
        <v>357.71035.2015</v>
      </c>
      <c r="D16" s="14" t="s">
        <v>36</v>
      </c>
      <c r="E16" s="12" t="s">
        <v>37</v>
      </c>
      <c r="F16" s="19">
        <v>4300.0</v>
      </c>
      <c r="G16" s="12"/>
      <c r="H16" s="19">
        <v>3311.0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ht="31.5" customHeight="1">
      <c r="A17" s="12">
        <v>358.0</v>
      </c>
      <c r="B17" s="12" t="s">
        <v>26</v>
      </c>
      <c r="C17" s="13" t="str">
        <f>HYPERLINK("http://bip.podkowalesna.pl/wp-content/uploads/2018/09/358.75023.2015.pdf","358.75023.2015")</f>
        <v>358.75023.2015</v>
      </c>
      <c r="D17" s="14" t="s">
        <v>38</v>
      </c>
      <c r="E17" s="12" t="s">
        <v>39</v>
      </c>
      <c r="F17" s="20">
        <v>2461.6</v>
      </c>
      <c r="G17" s="12"/>
      <c r="H17" s="12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ht="30.0" customHeight="1">
      <c r="A18" s="12">
        <v>359.0</v>
      </c>
      <c r="B18" s="12" t="s">
        <v>26</v>
      </c>
      <c r="C18" s="13" t="str">
        <f>HYPERLINK("http://bip.podkowalesna.pl/wp-content/uploads/2018/09/359.90095.2015.pdf","359.90095.2015")</f>
        <v>359.90095.2015</v>
      </c>
      <c r="D18" s="14" t="s">
        <v>40</v>
      </c>
      <c r="E18" s="14" t="s">
        <v>41</v>
      </c>
      <c r="F18" s="19">
        <v>1434.0</v>
      </c>
      <c r="G18" s="12"/>
      <c r="H18" s="12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ht="32.25" customHeight="1">
      <c r="A19" s="12">
        <v>360.0</v>
      </c>
      <c r="B19" s="12" t="s">
        <v>42</v>
      </c>
      <c r="C19" s="13" t="str">
        <f>HYPERLINK("http://bip.podkowalesna.pl/wp-content/uploads/2018/09/360.70005.2015.pdf","360.70005.2015")</f>
        <v>360.70005.2015</v>
      </c>
      <c r="D19" s="14" t="s">
        <v>43</v>
      </c>
      <c r="E19" s="12" t="s">
        <v>44</v>
      </c>
      <c r="F19" s="12">
        <v>4260.0</v>
      </c>
      <c r="G19" s="12"/>
      <c r="H19" s="12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ht="29.25" customHeight="1">
      <c r="A20" s="12">
        <v>361.0</v>
      </c>
      <c r="B20" s="12" t="s">
        <v>42</v>
      </c>
      <c r="C20" s="13" t="str">
        <f>HYPERLINK("http://bip.podkowalesna.pl/wp-content/uploads/2018/09/361.90004.2015.pdf","361.90004.2015")</f>
        <v>361.90004.2015</v>
      </c>
      <c r="D20" s="14" t="s">
        <v>45</v>
      </c>
      <c r="E20" s="12" t="s">
        <v>46</v>
      </c>
      <c r="F20" s="19">
        <v>3798.0</v>
      </c>
      <c r="G20" s="12"/>
      <c r="H20" s="19">
        <v>3325.0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ht="30.0" customHeight="1">
      <c r="A21" s="12">
        <v>362.0</v>
      </c>
      <c r="B21" s="12" t="s">
        <v>47</v>
      </c>
      <c r="C21" s="13" t="str">
        <f>HYPERLINK("http://bip.podkowalesna.pl/wp-content/uploads/2018/09/362.90004.2015.pdf","362.90004.2016")</f>
        <v>362.90004.2016</v>
      </c>
      <c r="D21" s="14" t="s">
        <v>48</v>
      </c>
      <c r="E21" s="12" t="s">
        <v>49</v>
      </c>
      <c r="F21" s="19">
        <v>1437.0</v>
      </c>
      <c r="G21" s="12"/>
      <c r="H21" s="12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ht="45.0" customHeight="1">
      <c r="A22" s="12">
        <v>363.0</v>
      </c>
      <c r="B22" s="12" t="s">
        <v>50</v>
      </c>
      <c r="C22" s="13" t="str">
        <f>HYPERLINK("http://bip.podkowalesna.pl/wp-content/uploads/2018/09/363.70005.2015.pdf","363.70005.2015")</f>
        <v>363.70005.2015</v>
      </c>
      <c r="D22" s="14" t="s">
        <v>51</v>
      </c>
      <c r="E22" s="14" t="s">
        <v>52</v>
      </c>
      <c r="F22" s="16">
        <v>3505.5</v>
      </c>
      <c r="G22" s="12"/>
      <c r="H22" s="12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ht="45.0" customHeight="1">
      <c r="A23" s="12">
        <v>364.0</v>
      </c>
      <c r="B23" s="12" t="s">
        <v>50</v>
      </c>
      <c r="C23" s="13" t="str">
        <f>HYPERLINK("http://bip.podkowalesna.pl/wp-content/uploads/2018/09/364.70005.2015.pdf","364.70005.2015")</f>
        <v>364.70005.2015</v>
      </c>
      <c r="D23" s="14" t="s">
        <v>53</v>
      </c>
      <c r="E23" s="14" t="s">
        <v>54</v>
      </c>
      <c r="F23" s="16">
        <v>184.5</v>
      </c>
      <c r="G23" s="12"/>
      <c r="H23" s="12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ht="30.0" customHeight="1">
      <c r="A24" s="12">
        <v>365.0</v>
      </c>
      <c r="B24" s="12" t="s">
        <v>55</v>
      </c>
      <c r="C24" s="13" t="str">
        <f>HYPERLINK("http://bip.podkowalesna.pl/wp-content/uploads/2018/09/365.75023.2015.pdf","365.75023.2015")</f>
        <v>365.75023.2015</v>
      </c>
      <c r="D24" s="14" t="s">
        <v>56</v>
      </c>
      <c r="E24" s="14" t="s">
        <v>57</v>
      </c>
      <c r="F24" s="16">
        <v>180.0</v>
      </c>
      <c r="G24" s="12"/>
      <c r="H24" s="12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ht="45.0" customHeight="1">
      <c r="A25" s="12">
        <v>366.0</v>
      </c>
      <c r="B25" s="12" t="s">
        <v>55</v>
      </c>
      <c r="C25" s="13" t="str">
        <f>HYPERLINK("http://bip.podkowalesna.pl/wp-content/uploads/2018/09/366.92195.2015.pdf","366.92195.2015")</f>
        <v>366.92195.2015</v>
      </c>
      <c r="D25" s="14" t="s">
        <v>58</v>
      </c>
      <c r="E25" s="14" t="s">
        <v>59</v>
      </c>
      <c r="F25" s="12">
        <v>6000.0</v>
      </c>
      <c r="G25" s="12"/>
      <c r="H25" s="12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ht="44.25" customHeight="1">
      <c r="A26" s="12">
        <v>367.0</v>
      </c>
      <c r="B26" s="12" t="s">
        <v>55</v>
      </c>
      <c r="C26" s="13" t="str">
        <f>HYPERLINK("http://bip.podkowalesna.pl/wp-content/uploads/2018/09/367.92195.2015.pdf","367. 92195.2015")</f>
        <v>367. 92195.2015</v>
      </c>
      <c r="D26" s="12" t="s">
        <v>60</v>
      </c>
      <c r="E26" s="14" t="s">
        <v>61</v>
      </c>
      <c r="F26" s="12">
        <v>1950.0</v>
      </c>
      <c r="G26" s="12"/>
      <c r="H26" s="12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ht="105.0" customHeight="1">
      <c r="A27" s="12">
        <v>368.0</v>
      </c>
      <c r="B27" s="12" t="s">
        <v>55</v>
      </c>
      <c r="C27" s="13" t="str">
        <f>HYPERLINK("http://bip.podkowalesna.pl/wp-content/uploads/2018/09/368.70005.2015.pdf","368.70005.2015")</f>
        <v>368.70005.2015</v>
      </c>
      <c r="D27" s="14" t="s">
        <v>62</v>
      </c>
      <c r="E27" s="14" t="s">
        <v>63</v>
      </c>
      <c r="F27" s="16">
        <v>1599.0</v>
      </c>
      <c r="G27" s="12"/>
      <c r="H27" s="12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ht="30.0" customHeight="1">
      <c r="A28" s="12">
        <v>369.0</v>
      </c>
      <c r="B28" s="12" t="s">
        <v>64</v>
      </c>
      <c r="C28" s="13" t="str">
        <f>HYPERLINK("http://bip.podkowalesna.pl/wp-content/uploads/2018/09/369.75022.2015.pdf","369.75022.2015")</f>
        <v>369.75022.2015</v>
      </c>
      <c r="D28" s="12" t="s">
        <v>56</v>
      </c>
      <c r="E28" s="14" t="s">
        <v>65</v>
      </c>
      <c r="F28" s="16">
        <v>60.0</v>
      </c>
      <c r="G28" s="12"/>
      <c r="H28" s="12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ht="30.0" customHeight="1">
      <c r="A29" s="12">
        <v>370.0</v>
      </c>
      <c r="B29" s="12" t="s">
        <v>66</v>
      </c>
      <c r="C29" s="13" t="str">
        <f>HYPERLINK("http://bip.podkowalesna.pl/wp-content/uploads/2018/09/370.85149.2015.pdf","370.85149.2015")</f>
        <v>370.85149.2015</v>
      </c>
      <c r="D29" s="14" t="s">
        <v>67</v>
      </c>
      <c r="E29" s="14" t="s">
        <v>68</v>
      </c>
      <c r="F29" s="16">
        <v>4950.0</v>
      </c>
      <c r="G29" s="12"/>
      <c r="H29" s="12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ht="135.0" customHeight="1">
      <c r="A30" s="12">
        <v>371.0</v>
      </c>
      <c r="B30" s="12" t="s">
        <v>69</v>
      </c>
      <c r="C30" s="13" t="str">
        <f>HYPERLINK("http://bip.podkowalesna.pl/wp-content/uploads/2018/09/371.70005.2015.pdf","371.70005.2015")</f>
        <v>371.70005.2015</v>
      </c>
      <c r="D30" s="12" t="s">
        <v>53</v>
      </c>
      <c r="E30" s="14" t="s">
        <v>70</v>
      </c>
      <c r="F30" s="12">
        <v>1137.75</v>
      </c>
      <c r="G30" s="12"/>
      <c r="H30" s="12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ht="30.0" customHeight="1">
      <c r="A31" s="12">
        <v>372.0</v>
      </c>
      <c r="B31" s="12" t="s">
        <v>71</v>
      </c>
      <c r="C31" s="13" t="str">
        <f>HYPERLINK("http://bip.podkowalesna.pl/wp-content/uploads/2018/09/372.90004.2015.pdf","372.90004.2015")</f>
        <v>372.90004.2015</v>
      </c>
      <c r="D31" s="14" t="s">
        <v>72</v>
      </c>
      <c r="E31" s="12" t="s">
        <v>73</v>
      </c>
      <c r="F31" s="19">
        <v>1620.0</v>
      </c>
      <c r="G31" s="12"/>
      <c r="H31" s="19">
        <v>1500.0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ht="90.0" customHeight="1">
      <c r="A32" s="12">
        <v>373.0</v>
      </c>
      <c r="B32" s="12" t="s">
        <v>71</v>
      </c>
      <c r="C32" s="13" t="str">
        <f>HYPERLINK("http://bip.podkowalesna.pl/wp-content/uploads/2018/09/373.70005.2015.pdf","373.70005.2015")</f>
        <v>373.70005.2015</v>
      </c>
      <c r="D32" s="14" t="s">
        <v>74</v>
      </c>
      <c r="E32" s="14" t="s">
        <v>75</v>
      </c>
      <c r="F32" s="12">
        <v>1186.95</v>
      </c>
      <c r="G32" s="12"/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ht="30.0" customHeight="1">
      <c r="A33" s="12">
        <v>374.0</v>
      </c>
      <c r="B33" s="12" t="s">
        <v>76</v>
      </c>
      <c r="C33" s="13" t="str">
        <f>HYPERLINK("http://bip.podkowalesna.pl/wp-content/uploads/2018/09/374.71035.2015.pdf","374.71035.2015")</f>
        <v>374.71035.2015</v>
      </c>
      <c r="D33" s="14" t="s">
        <v>48</v>
      </c>
      <c r="E33" s="12" t="s">
        <v>77</v>
      </c>
      <c r="F33" s="19">
        <v>840.0</v>
      </c>
      <c r="G33" s="12"/>
      <c r="H33" s="19">
        <v>840.0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ht="45.0" customHeight="1">
      <c r="A34" s="12">
        <v>375.0</v>
      </c>
      <c r="B34" s="12" t="s">
        <v>78</v>
      </c>
      <c r="C34" s="13" t="str">
        <f>HYPERLINK("http://bip.podkowalesna.pl/wp-content/uploads/2018/09/375.90015.2015.pdf","375.90015.2015")</f>
        <v>375.90015.2015</v>
      </c>
      <c r="D34" s="12" t="s">
        <v>79</v>
      </c>
      <c r="E34" s="14" t="s">
        <v>80</v>
      </c>
      <c r="F34" s="16">
        <v>799.5</v>
      </c>
      <c r="G34" s="12"/>
      <c r="H34" s="12" t="s">
        <v>81</v>
      </c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ht="75.0" customHeight="1">
      <c r="A35" s="12">
        <v>376.0</v>
      </c>
      <c r="B35" s="12" t="s">
        <v>82</v>
      </c>
      <c r="C35" s="13" t="str">
        <f>HYPERLINK("http://bip.podkowalesna.pl/wp-content/uploads/2018/09/376.90019.2015.pdf","376.90019.2015")</f>
        <v>376.90019.2015</v>
      </c>
      <c r="D35" s="12" t="s">
        <v>83</v>
      </c>
      <c r="E35" s="14" t="s">
        <v>84</v>
      </c>
      <c r="F35" s="16">
        <v>19500.0</v>
      </c>
      <c r="G35" s="12"/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ht="45.0" customHeight="1">
      <c r="A36" s="12">
        <v>377.0</v>
      </c>
      <c r="B36" s="12" t="s">
        <v>85</v>
      </c>
      <c r="C36" s="13" t="str">
        <f>HYPERLINK("http://bip.podkowalesna.pl/wp-content/uploads/2018/09/377.7005.2015.pdf","377.70005.2015")</f>
        <v>377.70005.2015</v>
      </c>
      <c r="D36" s="14" t="s">
        <v>86</v>
      </c>
      <c r="E36" s="14" t="s">
        <v>87</v>
      </c>
      <c r="F36" s="16">
        <v>2441.42</v>
      </c>
      <c r="G36" s="12"/>
      <c r="H36" s="1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ht="32.25" customHeight="1">
      <c r="A37" s="12">
        <v>378.0</v>
      </c>
      <c r="B37" s="12" t="s">
        <v>85</v>
      </c>
      <c r="C37" s="13" t="str">
        <f>HYPERLINK("http://bip.podkowalesna.pl/wp-content/uploads/2018/09/378.71035.2015.pdf","378.71035.2015")</f>
        <v>378.71035.2015</v>
      </c>
      <c r="D37" s="14" t="s">
        <v>88</v>
      </c>
      <c r="E37" s="14" t="s">
        <v>89</v>
      </c>
      <c r="F37" s="12">
        <v>368.21</v>
      </c>
      <c r="G37" s="12"/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ht="75.0" customHeight="1">
      <c r="A38" s="12">
        <v>379.0</v>
      </c>
      <c r="B38" s="12" t="s">
        <v>90</v>
      </c>
      <c r="C38" s="13" t="str">
        <f>HYPERLINK("http://bip.podkowalesna.pl/wp-content/uploads/2018/09/379.70005.2015.pdf","379.70005.2015")</f>
        <v>379.70005.2015</v>
      </c>
      <c r="D38" s="14" t="s">
        <v>91</v>
      </c>
      <c r="E38" s="14" t="s">
        <v>92</v>
      </c>
      <c r="F38" s="16">
        <v>2336.0</v>
      </c>
      <c r="G38" s="12"/>
      <c r="H38" s="12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ht="75.0" customHeight="1">
      <c r="A39" s="12">
        <v>380.0</v>
      </c>
      <c r="B39" s="12" t="s">
        <v>90</v>
      </c>
      <c r="C39" s="13" t="str">
        <f>HYPERLINK("http://bip.podkowalesna.pl/wp-content/uploads/2018/09/380.70005.2015.pdf","380.70005.2015")</f>
        <v>380.70005.2015</v>
      </c>
      <c r="D39" s="14" t="s">
        <v>93</v>
      </c>
      <c r="E39" s="14" t="s">
        <v>94</v>
      </c>
      <c r="F39" s="16">
        <v>1215.0</v>
      </c>
      <c r="G39" s="12"/>
      <c r="H39" s="1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</sheetData>
  <mergeCells count="2">
    <mergeCell ref="A2:G2"/>
    <mergeCell ref="D1:G1"/>
  </mergeCells>
  <printOptions/>
  <pageMargins bottom="0.75" footer="0.0" header="0.0" left="0.7" right="0.7" top="0.75"/>
  <pageSetup orientation="landscape"/>
  <drawing r:id="rId1"/>
</worksheet>
</file>