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5" sheetId="1" r:id="rId3"/>
  </sheets>
  <definedNames/>
  <calcPr/>
</workbook>
</file>

<file path=xl/sharedStrings.xml><?xml version="1.0" encoding="utf-8"?>
<sst xmlns="http://schemas.openxmlformats.org/spreadsheetml/2006/main" count="156" uniqueCount="119">
  <si>
    <t xml:space="preserve">Załącznik nr 1 do Zarządzenia Nr 92/2014 Burmistrza Miasta Podkowy Leśnej z dnia 30 grudnia 2014 r.          </t>
  </si>
  <si>
    <t xml:space="preserve">CENTRALNY REJESTR UMÓW        Rok 2015       </t>
  </si>
  <si>
    <t>Lp.</t>
  </si>
  <si>
    <t>Data zawarcia umowy</t>
  </si>
  <si>
    <t>Numer umowy</t>
  </si>
  <si>
    <t>Nazwa oferenta/usługodawcy</t>
  </si>
  <si>
    <t>Przedmiot umowy</t>
  </si>
  <si>
    <t>Wartość zamówienia brutto</t>
  </si>
  <si>
    <t>Uwagi</t>
  </si>
  <si>
    <t>Wartość zamówienia netto</t>
  </si>
  <si>
    <t>03.03.2015</t>
  </si>
  <si>
    <t>RED Wiśniewski Włodzimierz Turystyczny Przewóz Osób, Milanówek</t>
  </si>
  <si>
    <t>transport drużyn na zawody do Nadarzyna w ramach Mazovii</t>
  </si>
  <si>
    <t>Zwolnione z VATu</t>
  </si>
  <si>
    <t>PPHU "LEK BUD STAL" s.c., Brwinów</t>
  </si>
  <si>
    <t xml:space="preserve">zakup siatki ocynkowanej, linka 100m drut ocynkowany wiązałkowy, napiancze, zaciski </t>
  </si>
  <si>
    <t>Biuro Projektowe "D-9" Krzysztof Nadany, Warszawa</t>
  </si>
  <si>
    <t>Opracowanie dokumentacji projektowej  na wykonanie zmian w stałej organizacji ruchu w ulicy Bukowej na odcinku około 500m (Grabowa – Podleśna) w Podkowie Leśnej polegających na wprowadzeniu spowolnienia ruchu za pomocą progów zwalniających i szykan wraz z uzyskaniem i przekazaniem Zamawiającemu wszystkich wymaganych prawem uzgodnień i zatwierdzeń umożliwiających wprowadzenie zmian w organizacji ruchu.</t>
  </si>
  <si>
    <t>04.03.2015</t>
  </si>
  <si>
    <t>Krystyna Wolna-Mieszkowska, Warszawa</t>
  </si>
  <si>
    <t>Badanie i wydawanie pisemnej opinii w przedmiocie uzależnienia od alkoholu</t>
  </si>
  <si>
    <t>nie przekracza 3000 zł</t>
  </si>
  <si>
    <t>Teresa Steffen-Kusz, Pruszków</t>
  </si>
  <si>
    <t>Marian Gwardyński</t>
  </si>
  <si>
    <t xml:space="preserve">renowacja i pomalowanie drewnianej ościeżnicy dot. drzwi do sekretariatu w U. M. </t>
  </si>
  <si>
    <t>250, 00</t>
  </si>
  <si>
    <t>Usługi Transportowe, Wykopy Handel Waldemar Konarski, Brwinów</t>
  </si>
  <si>
    <t>Praca koparki przy lodowisku w Podkowie Leśnej</t>
  </si>
  <si>
    <t>09.03.2015</t>
  </si>
  <si>
    <t>Firma Handlowo-usługowo-transportowa Mirosław Flis, Podkowa Leśna</t>
  </si>
  <si>
    <t xml:space="preserve">przetarcie drzewa tatrtacznego na deski </t>
  </si>
  <si>
    <t>sprzedawca nie jest płatnikiem podatku VAT</t>
  </si>
  <si>
    <t>PHU Luidor, Milanówek</t>
  </si>
  <si>
    <t xml:space="preserve">Wykonanie tablicy informacyjno-reklamowej </t>
  </si>
  <si>
    <t>FORUM Halina Pierzchała, Warszawa</t>
  </si>
  <si>
    <t>Zamówienie kartek świącznych</t>
  </si>
  <si>
    <t>PLACE AND SPACE, Milanówek</t>
  </si>
  <si>
    <t>Druk ulotek informacyjnych A5 1000 szt. nt. spotkań z mieszkańcami</t>
  </si>
  <si>
    <t>GRUPA DEKARSKA Witold Boguszewski, Milanówek</t>
  </si>
  <si>
    <t>Wymiana orynnowania na budynku Przedszkola Miejskiego i. Krasnala Hałabały przy ul. Głównej 6/8 w Podkowie Leśnej</t>
  </si>
  <si>
    <t>10.03.2015</t>
  </si>
  <si>
    <t>USSURI Adam Tarłowski OCHRONA PRZYRODY, Brwinów</t>
  </si>
  <si>
    <t>skrzynki lęgowe dla ptaków typu A; skrzynki lęgowe dla ptaków typu B</t>
  </si>
  <si>
    <t>11.03.2015</t>
  </si>
  <si>
    <t>Mazowiecki Urząd Wojewódzki, Warszawa</t>
  </si>
  <si>
    <t>Dotacja celowa -  "Pomoc Państwa w zakresie dozywiania"</t>
  </si>
  <si>
    <t>BSC Jacek Olędzki, Pruszków</t>
  </si>
  <si>
    <t>Wykonanie projektu wykonawczego napraw uszkodzeń obudów ścian g-k i tynków ścian murowanych oraz ich zabezpieczenia przed uszkodzeniami w budynku Zespołu Szkół Samorządowych</t>
  </si>
  <si>
    <t>PLUS 48 GRUPA PROJEKTOWA S.C., Warszawa</t>
  </si>
  <si>
    <t>Wykonanie opracowania dotyczącego remontu odtworzeniowego wejścia głównego do budynku oraz tarasów przy wejściu głównym w Przedszkolu Miejskim przy ul. Głównej 6/8</t>
  </si>
  <si>
    <t>12.03.2015</t>
  </si>
  <si>
    <t>PK STUDIO, Łódź</t>
  </si>
  <si>
    <t>Uszycie togi dla pracownika USC</t>
  </si>
  <si>
    <t>16.03.2015</t>
  </si>
  <si>
    <t>DrTusz Sp. Z o.o., Białystok</t>
  </si>
  <si>
    <t>Tonery do drukarki HP Laser Jet CM2320fxi MFP (3x black)</t>
  </si>
  <si>
    <t>MAX-Office Rafał Sadłowski, Łaskarzew</t>
  </si>
  <si>
    <t>Tonery (18 szt.)</t>
  </si>
  <si>
    <t>PHU "LUIDOR", Milanówek</t>
  </si>
  <si>
    <t>druk plakatów na koncert Mazowsza</t>
  </si>
  <si>
    <t>339.48</t>
  </si>
  <si>
    <t>Powielarnia MADAS, Milanówek</t>
  </si>
  <si>
    <t xml:space="preserve">Druk wizytówek Rada Miasta </t>
  </si>
  <si>
    <t>Zakład Usług Kominiarskich Marcin Ziombski, Skierniewice</t>
  </si>
  <si>
    <t>Modernizacja wentylacji dot.trzech przewodów wenylacyjnych z montażem nasad w budynku Biblioteki przy ul. Błońskiej 50 w Podkowie Leśnej</t>
  </si>
  <si>
    <t>18.03.2015</t>
  </si>
  <si>
    <t>Starostwo Powiatu, Grodzisk Mazowiecki</t>
  </si>
  <si>
    <t>Przygotowanie wypisów z ewidencji gruntów i budynków dla nieruchomości</t>
  </si>
  <si>
    <t>P.H.P. OGRO-PLANT Bogusław Zemła, Starcza</t>
  </si>
  <si>
    <t xml:space="preserve">zakup kory średniej 80l drobnej 80l </t>
  </si>
  <si>
    <t>Instalatorstwo Elektryczne Mieczysław Tokarski, Podkowa Leśna</t>
  </si>
  <si>
    <t>Wymiana gniazda wtykowego i wtyczki do termy w łazience w budynku Urzędu Miasta</t>
  </si>
  <si>
    <t>19.03.2015</t>
  </si>
  <si>
    <t>"BOMA"  Maria Boryło, Pruszków</t>
  </si>
  <si>
    <t xml:space="preserve">Wykonanie i montaż żaluzji pionowej na okno w kasie w budynku Urzędu Miasta </t>
  </si>
  <si>
    <t>Urząd Pocztowy, Podkowa Leśna</t>
  </si>
  <si>
    <t>Prenumerata Gazet: Rzeczpospolita, Prawna na II kwrtał 2015 r.</t>
  </si>
  <si>
    <t>20.03.2015</t>
  </si>
  <si>
    <t>Zakład Wodociągów i Kanalizacji Sp. z o.o., Grodzisk Mazowiecki</t>
  </si>
  <si>
    <t>Łańcuch ze stali nierdzewnej (ilość 20)</t>
  </si>
  <si>
    <t>HYDRO-PATNER SP. Z O.O., Leszno</t>
  </si>
  <si>
    <t>Zestaw noży tnących (ilość 10)</t>
  </si>
  <si>
    <t>24.03.2015</t>
  </si>
  <si>
    <t>Grupa Wpr Media Sp. z o.o., Pruszków</t>
  </si>
  <si>
    <t>Życzenia Wielkanocne</t>
  </si>
  <si>
    <t>Przygotowanie wypisów i wyrysów z ewidencji gruntów dla nieruchomości</t>
  </si>
  <si>
    <t>25.03.2015</t>
  </si>
  <si>
    <t>Państwowy Zespół Ludowy Pieśni i Tańca "Mazowsze", Otrębusy</t>
  </si>
  <si>
    <t>Koncert Chóru i Orkiestry w kościele parafialnym p.w. św. Krzysztofa w Podkowie Leśnej</t>
  </si>
  <si>
    <t>Magiel Prasujący Róg Marianna, Podkowa Leśna</t>
  </si>
  <si>
    <t xml:space="preserve">Pranie sukien (nakrycie stołów na posiedzenia Rady Miasta </t>
  </si>
  <si>
    <t>PROAL Paweł Urbański, Włocławek</t>
  </si>
  <si>
    <t xml:space="preserve">zakup karmy dla kotów arion Cat Adult 15kg </t>
  </si>
  <si>
    <t>26.03.2015</t>
  </si>
  <si>
    <t>DEFCOMP S.C., Warszawa</t>
  </si>
  <si>
    <t>6x pendrive 16 GB</t>
  </si>
  <si>
    <t>27.03.2015</t>
  </si>
  <si>
    <t>Artistic Dreams, Częstochowa</t>
  </si>
  <si>
    <t>Twykonanie trofeum okolicznościowego dla Dyrektor Alicji Matrackiej-Kościelny</t>
  </si>
  <si>
    <t>Kurier Południowy, Pruszków</t>
  </si>
  <si>
    <t>30.03.2015</t>
  </si>
  <si>
    <t>Tomasz Żelazowski, Milanówek</t>
  </si>
  <si>
    <t>Prace porządkowe w budynku Urzędu Miasta Podkowa Leśna</t>
  </si>
  <si>
    <t>Krakowska Akademia Profilaktyki</t>
  </si>
  <si>
    <t>Kampania ogólnopolska "Przeciw pijanym kierowcom"</t>
  </si>
  <si>
    <t>Kampania ogólnopolska "Postaw na Rodzinę"</t>
  </si>
  <si>
    <t>ARBUD Adam Rączkowski, Pruszków</t>
  </si>
  <si>
    <t>Opracowanie dokumentacji projektowej  na wykonanie zmian w stałej organizacji ruchu w ulicy Reymonta na odcinku od Jana Pawła II  do ul. Żeromskiego w Podkowie Leśnej  wraz z uzyskaniem wszystkich wymaganych prawem uzgodnień i zatwierdzeń umożliwiających wprowadzenie zmian w organizacji ruchu.</t>
  </si>
  <si>
    <t>31.03.2015</t>
  </si>
  <si>
    <t>Gospodarstwo Ogrodnicze Tomasz Wojtas</t>
  </si>
  <si>
    <t xml:space="preserve">zakup bratków </t>
  </si>
  <si>
    <t>1556.80</t>
  </si>
  <si>
    <t>zwolniony  z podatku VAT</t>
  </si>
  <si>
    <t>Klub Sportowy Tennis Life, Brwinów</t>
  </si>
  <si>
    <t>Tenis ziemny dla dzieci z rocznika 2000 i młodszych</t>
  </si>
  <si>
    <t>dotacja w ramach konkursu dla NGO</t>
  </si>
  <si>
    <t>Fundacja Krzewienia Kultury i Nauki "PROMOTOR", Milanówek</t>
  </si>
  <si>
    <t>Warsztaty filmowe - ekranizacja przedstawienia pt. "Mały Książę"</t>
  </si>
  <si>
    <t>Warsztaty teatralno-muzyczne pt. "Pinokio"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</si>
</sst>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&quot;zł&quot;;[Red]\-#,##0\ &quot;zł&quot;"/>
    <numFmt numFmtId="165" formatCode="#,##0.00\ &quot;zł&quot;;[Red]\-#,##0.00\ &quot;zł&quot;"/>
  </numFmts>
  <fonts count="8">
    <font>
      <sz val="10.0"/>
      <color rgb="FF000000"/>
      <name val="Arial"/>
    </font>
    <font>
      <sz val="11.0"/>
      <name val="Calibri"/>
    </font>
    <font>
      <sz val="9.0"/>
      <name val="Calibri"/>
    </font>
    <font>
      <b/>
      <sz val="22.0"/>
      <name val="Calibri"/>
    </font>
    <font/>
    <font>
      <b/>
      <sz val="10.0"/>
      <name val="Calibri"/>
    </font>
    <font>
      <sz val="10.0"/>
      <name val="Calibri"/>
    </font>
    <font>
      <u/>
      <sz val="11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4" numFmtId="0" xfId="0" applyBorder="1" applyFont="1"/>
    <xf borderId="1" fillId="0" fontId="3" numFmtId="0" xfId="0" applyAlignment="1" applyBorder="1" applyFont="1">
      <alignment shrinkToFit="0" vertical="center" wrapText="0"/>
    </xf>
    <xf borderId="2" fillId="2" fontId="5" numFmtId="0" xfId="0" applyAlignment="1" applyBorder="1" applyFill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2" fillId="0" fontId="1" numFmtId="164" xfId="0" applyAlignment="1" applyBorder="1" applyFont="1" applyNumberForma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0"/>
    </xf>
    <xf borderId="2" fillId="0" fontId="6" numFmtId="0" xfId="0" applyAlignment="1" applyBorder="1" applyFont="1">
      <alignment horizontal="center" shrinkToFit="0" vertical="center" wrapText="1"/>
    </xf>
    <xf borderId="2" fillId="0" fontId="1" numFmtId="165" xfId="0" applyAlignment="1" applyBorder="1" applyFont="1" applyNumberFormat="1">
      <alignment horizontal="center" shrinkToFit="0" vertical="center" wrapText="1"/>
    </xf>
    <xf borderId="2" fillId="0" fontId="1" numFmtId="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12.29"/>
    <col customWidth="1" min="3" max="3" width="16.57"/>
    <col customWidth="1" min="4" max="4" width="33.0"/>
    <col customWidth="1" min="5" max="5" width="36.71"/>
    <col customWidth="1" min="6" max="6" width="17.14"/>
    <col customWidth="1" min="7" max="7" width="25.71"/>
    <col customWidth="1" min="8" max="8" width="17.86"/>
    <col customWidth="1" min="9" max="23" width="8.0"/>
  </cols>
  <sheetData>
    <row r="1">
      <c r="A1" s="1"/>
      <c r="B1" s="1"/>
      <c r="C1" s="1"/>
      <c r="D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49.5" customHeight="1">
      <c r="A2" s="3" t="s">
        <v>1</v>
      </c>
      <c r="B2" s="4"/>
      <c r="C2" s="4"/>
      <c r="D2" s="4"/>
      <c r="E2" s="4"/>
      <c r="F2" s="4"/>
      <c r="G2" s="4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40.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45.0" customHeight="1">
      <c r="A4" s="7">
        <v>77.0</v>
      </c>
      <c r="B4" s="8" t="s">
        <v>10</v>
      </c>
      <c r="C4" s="9" t="str">
        <f>HYPERLINK("http://bip.podkowalesna.pl/wp-content/uploads/2018/09/77.92695.2015.pdf","77.92695.2015")</f>
        <v>77.92695.2015</v>
      </c>
      <c r="D4" s="8" t="s">
        <v>11</v>
      </c>
      <c r="E4" s="8" t="s">
        <v>12</v>
      </c>
      <c r="F4" s="10">
        <v>450.0</v>
      </c>
      <c r="G4" s="8" t="s">
        <v>13</v>
      </c>
      <c r="H4" s="8">
        <v>450.0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45.0" customHeight="1">
      <c r="A5" s="11">
        <v>78.0</v>
      </c>
      <c r="B5" s="8" t="s">
        <v>10</v>
      </c>
      <c r="C5" s="9" t="str">
        <f>HYPERLINK("http://bip.podkowalesna.pl/wp-content/uploads/2018/09/78.40002.2015.pdf","78.40002.2015")</f>
        <v>78.40002.2015</v>
      </c>
      <c r="D5" s="8" t="s">
        <v>14</v>
      </c>
      <c r="E5" s="8" t="s">
        <v>15</v>
      </c>
      <c r="F5" s="8">
        <v>1653.5</v>
      </c>
      <c r="G5" s="8"/>
      <c r="H5" s="8">
        <v>1344.29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140.25" customHeight="1">
      <c r="A6" s="7">
        <v>79.0</v>
      </c>
      <c r="B6" s="8" t="s">
        <v>10</v>
      </c>
      <c r="C6" s="9" t="str">
        <f>HYPERLINK("http://bip.podkowalesna.pl/wp-content/uploads/2018/09/79.60016.2015.pdf","79.60016.2015")</f>
        <v>79.60016.2015</v>
      </c>
      <c r="D6" s="8" t="s">
        <v>16</v>
      </c>
      <c r="E6" s="12" t="s">
        <v>17</v>
      </c>
      <c r="F6" s="13">
        <v>4920.0</v>
      </c>
      <c r="G6" s="8"/>
      <c r="H6" s="13">
        <v>4000.0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45.0" customHeight="1">
      <c r="A7" s="11">
        <v>80.0</v>
      </c>
      <c r="B7" s="8" t="s">
        <v>18</v>
      </c>
      <c r="C7" s="9" t="str">
        <f>HYPERLINK("http://bip.podkowalesna.pl/wp-content/uploads/2018/09/80.85154.2015.pdf","80.85154.2015")</f>
        <v>80.85154.2015</v>
      </c>
      <c r="D7" s="8" t="s">
        <v>19</v>
      </c>
      <c r="E7" s="8" t="s">
        <v>20</v>
      </c>
      <c r="F7" s="8" t="s">
        <v>21</v>
      </c>
      <c r="G7" s="8"/>
      <c r="H7" s="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45.0" customHeight="1">
      <c r="A8" s="7">
        <v>81.0</v>
      </c>
      <c r="B8" s="8" t="s">
        <v>18</v>
      </c>
      <c r="C8" s="9" t="str">
        <f>HYPERLINK("http://bip.podkowalesna.pl/wp-content/uploads/2018/09/81.85154.2015.pdf","81.85154.2015")</f>
        <v>81.85154.2015</v>
      </c>
      <c r="D8" s="8" t="s">
        <v>22</v>
      </c>
      <c r="E8" s="8" t="s">
        <v>20</v>
      </c>
      <c r="F8" s="8" t="s">
        <v>21</v>
      </c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45.0" customHeight="1">
      <c r="A9" s="11">
        <v>82.0</v>
      </c>
      <c r="B9" s="8" t="s">
        <v>18</v>
      </c>
      <c r="C9" s="9" t="str">
        <f>HYPERLINK("http://bip.podkowalesna.pl/wp-content/uploads/2018/09/82.70005.2015.pdf","82.70005.2015")</f>
        <v>82.70005.2015</v>
      </c>
      <c r="D9" s="8" t="s">
        <v>23</v>
      </c>
      <c r="E9" s="8" t="s">
        <v>24</v>
      </c>
      <c r="F9" s="8" t="s">
        <v>25</v>
      </c>
      <c r="G9" s="8"/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45.0" customHeight="1">
      <c r="A10" s="7">
        <v>83.0</v>
      </c>
      <c r="B10" s="8" t="s">
        <v>18</v>
      </c>
      <c r="C10" s="9" t="str">
        <f>HYPERLINK("http://bip.podkowalesna.pl/wp-content/uploads/2018/09/83.90095.2015.pdf","83.90095.2015")</f>
        <v>83.90095.2015</v>
      </c>
      <c r="D10" s="8" t="s">
        <v>26</v>
      </c>
      <c r="E10" s="8" t="s">
        <v>27</v>
      </c>
      <c r="F10" s="13">
        <v>590.4</v>
      </c>
      <c r="G10" s="8"/>
      <c r="H10" s="10">
        <v>480.0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45.0" customHeight="1">
      <c r="A11" s="11">
        <v>84.0</v>
      </c>
      <c r="B11" s="8" t="s">
        <v>28</v>
      </c>
      <c r="C11" s="9" t="str">
        <f>HYPERLINK("http://bip.podkowalesna.pl/wp-content/uploads/2018/09/84.90004.2015.pdf","84.90004.2015")</f>
        <v>84.90004.2015</v>
      </c>
      <c r="D11" s="8" t="s">
        <v>29</v>
      </c>
      <c r="E11" s="8" t="s">
        <v>30</v>
      </c>
      <c r="F11" s="8">
        <v>869.7</v>
      </c>
      <c r="G11" s="8" t="s">
        <v>31</v>
      </c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30.0" customHeight="1">
      <c r="A12" s="7">
        <v>85.0</v>
      </c>
      <c r="B12" s="8" t="s">
        <v>28</v>
      </c>
      <c r="C12" s="9" t="str">
        <f>HYPERLINK("http://bip.podkowalesna.pl/wp-content/uploads/2018/09/85.70005.2015.pdf","85.70005.2015")</f>
        <v>85.70005.2015</v>
      </c>
      <c r="D12" s="8" t="s">
        <v>32</v>
      </c>
      <c r="E12" s="8" t="s">
        <v>33</v>
      </c>
      <c r="F12" s="8">
        <v>153.75</v>
      </c>
      <c r="G12" s="8"/>
      <c r="H12" s="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30.0" customHeight="1">
      <c r="A13" s="11">
        <v>86.0</v>
      </c>
      <c r="B13" s="8" t="s">
        <v>28</v>
      </c>
      <c r="C13" s="9" t="str">
        <f>HYPERLINK("http://bip.podkowalesna.pl/wp-content/uploads/2018/09/86.75023.2015.pdf","86.75023.2015")</f>
        <v>86.75023.2015</v>
      </c>
      <c r="D13" s="8" t="s">
        <v>34</v>
      </c>
      <c r="E13" s="8" t="s">
        <v>35</v>
      </c>
      <c r="F13" s="8">
        <v>485.85</v>
      </c>
      <c r="G13" s="8"/>
      <c r="H13" s="8">
        <v>395.0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30.0" customHeight="1">
      <c r="A14" s="7">
        <v>87.0</v>
      </c>
      <c r="B14" s="8" t="s">
        <v>28</v>
      </c>
      <c r="C14" s="9" t="str">
        <f>HYPERLINK("http://bip.podkowalesna.pl/wp-content/uploads/2018/09/87.75075.2015.pdf","87.75075.2015")</f>
        <v>87.75075.2015</v>
      </c>
      <c r="D14" s="8" t="s">
        <v>36</v>
      </c>
      <c r="E14" s="8" t="s">
        <v>37</v>
      </c>
      <c r="F14" s="8">
        <v>295.0</v>
      </c>
      <c r="G14" s="8"/>
      <c r="H14" s="8">
        <v>240.0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60.0" customHeight="1">
      <c r="A15" s="11">
        <v>88.0</v>
      </c>
      <c r="B15" s="8" t="s">
        <v>28</v>
      </c>
      <c r="C15" s="9" t="str">
        <f>HYPERLINK("http://bip.podkowalesna.pl/wp-content/uploads/2018/09/88.80104.2015.pdf","88.80104.2015")</f>
        <v>88.80104.2015</v>
      </c>
      <c r="D15" s="8" t="s">
        <v>38</v>
      </c>
      <c r="E15" s="8" t="s">
        <v>39</v>
      </c>
      <c r="F15" s="8">
        <v>14809.2</v>
      </c>
      <c r="G15" s="8"/>
      <c r="H15" s="8">
        <v>12040.0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30.0" customHeight="1">
      <c r="A16" s="7">
        <v>89.0</v>
      </c>
      <c r="B16" s="8" t="s">
        <v>40</v>
      </c>
      <c r="C16" s="9" t="str">
        <f>HYPERLINK("http://bip.podkowalesna.pl/wp-content/uploads/2018/09/89.90004.2015.pdf","89.90004.2015")</f>
        <v>89.90004.2015</v>
      </c>
      <c r="D16" s="8" t="s">
        <v>41</v>
      </c>
      <c r="E16" s="8" t="s">
        <v>42</v>
      </c>
      <c r="F16" s="8">
        <v>595.0</v>
      </c>
      <c r="G16" s="8"/>
      <c r="H16" s="8">
        <v>483.74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30.0" customHeight="1">
      <c r="A17" s="11">
        <v>90.0</v>
      </c>
      <c r="B17" s="8" t="s">
        <v>43</v>
      </c>
      <c r="C17" s="9" t="str">
        <f>HYPERLINK("http://bip.podkowalesna.pl/wp-content/uploads/2018/09/90.85295.2015.pdf","90.85295.2015")</f>
        <v>90.85295.2015</v>
      </c>
      <c r="D17" s="8" t="s">
        <v>44</v>
      </c>
      <c r="E17" s="8" t="s">
        <v>45</v>
      </c>
      <c r="F17" s="8">
        <v>4000.0</v>
      </c>
      <c r="G17" s="8"/>
      <c r="H17" s="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75.0" customHeight="1">
      <c r="A18" s="7">
        <v>91.0</v>
      </c>
      <c r="B18" s="8" t="s">
        <v>43</v>
      </c>
      <c r="C18" s="9" t="str">
        <f>HYPERLINK("http://bip.podkowalesna.pl/wp-content/uploads/2018/09/91.80101.2015.pdf","91.80101.2015")</f>
        <v>91.80101.2015</v>
      </c>
      <c r="D18" s="8" t="s">
        <v>46</v>
      </c>
      <c r="E18" s="8" t="s">
        <v>47</v>
      </c>
      <c r="F18" s="8">
        <v>3567.0</v>
      </c>
      <c r="G18" s="8"/>
      <c r="H18" s="8">
        <v>2900.0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75.0" customHeight="1">
      <c r="A19" s="11">
        <v>92.0</v>
      </c>
      <c r="B19" s="8" t="s">
        <v>43</v>
      </c>
      <c r="C19" s="9" t="str">
        <f>HYPERLINK("http://bip.podkowalesna.pl/wp-content/uploads/2018/09/92.80104.2015.pdf","92.80104.2015")</f>
        <v>92.80104.2015</v>
      </c>
      <c r="D19" s="8" t="s">
        <v>48</v>
      </c>
      <c r="E19" s="8" t="s">
        <v>49</v>
      </c>
      <c r="F19" s="8">
        <v>2398.5</v>
      </c>
      <c r="G19" s="8"/>
      <c r="H19" s="8">
        <v>1950.0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30.75" customHeight="1">
      <c r="A20" s="7">
        <v>93.0</v>
      </c>
      <c r="B20" s="8" t="s">
        <v>50</v>
      </c>
      <c r="C20" s="9" t="str">
        <f>HYPERLINK("http://bip.podkowalesna.pl/wp-content/uploads/2018/09/93.75023.2015.pdf","93.75023.2015")</f>
        <v>93.75023.2015</v>
      </c>
      <c r="D20" s="8" t="s">
        <v>51</v>
      </c>
      <c r="E20" s="8" t="s">
        <v>52</v>
      </c>
      <c r="F20" s="13">
        <v>710.0</v>
      </c>
      <c r="G20" s="8"/>
      <c r="H20" s="8">
        <v>569.1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30.0" customHeight="1">
      <c r="A21" s="11">
        <v>94.0</v>
      </c>
      <c r="B21" s="8" t="s">
        <v>53</v>
      </c>
      <c r="C21" s="9" t="str">
        <f>HYPERLINK("http://bip.podkowalesna.pl/wp-content/uploads/2018/09/96.75075.2015.pdf","94.75023.2015")</f>
        <v>94.75023.2015</v>
      </c>
      <c r="D21" s="8" t="s">
        <v>54</v>
      </c>
      <c r="E21" s="8" t="s">
        <v>55</v>
      </c>
      <c r="F21" s="8">
        <v>476.97</v>
      </c>
      <c r="G21" s="8"/>
      <c r="H21" s="8">
        <v>387.78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30.0" customHeight="1">
      <c r="A22" s="7">
        <v>95.0</v>
      </c>
      <c r="B22" s="8" t="s">
        <v>53</v>
      </c>
      <c r="C22" s="9" t="str">
        <f>HYPERLINK("http://bip.podkowalesna.pl/wp-content/uploads/2018/09/95.75023.2015-1.pdf","95.75023.2015")</f>
        <v>95.75023.2015</v>
      </c>
      <c r="D22" s="8" t="s">
        <v>56</v>
      </c>
      <c r="E22" s="8" t="s">
        <v>57</v>
      </c>
      <c r="F22" s="8">
        <v>698.39</v>
      </c>
      <c r="G22" s="8"/>
      <c r="H22" s="8">
        <v>567.8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30.0" customHeight="1">
      <c r="A23" s="11">
        <v>96.0</v>
      </c>
      <c r="B23" s="8" t="s">
        <v>53</v>
      </c>
      <c r="C23" s="9" t="str">
        <f>HYPERLINK("http://bip.podkowalesna.pl/wp-content/uploads/2018/09/96.75075.2015.pdf","96.75075.2015")</f>
        <v>96.75075.2015</v>
      </c>
      <c r="D23" s="8" t="s">
        <v>58</v>
      </c>
      <c r="E23" s="8" t="s">
        <v>59</v>
      </c>
      <c r="F23" s="8" t="s">
        <v>60</v>
      </c>
      <c r="G23" s="8"/>
      <c r="H23" s="8">
        <v>276.0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36.75" customHeight="1">
      <c r="A24" s="7">
        <v>97.0</v>
      </c>
      <c r="B24" s="8" t="s">
        <v>53</v>
      </c>
      <c r="C24" s="9" t="str">
        <f>HYPERLINK("http://bip.podkowalesna.pl/wp-content/uploads/2018/09/97.75022.2015.pdf","97.75022.2015")</f>
        <v>97.75022.2015</v>
      </c>
      <c r="D24" s="8" t="s">
        <v>61</v>
      </c>
      <c r="E24" s="8" t="s">
        <v>62</v>
      </c>
      <c r="F24" s="8">
        <v>98.4</v>
      </c>
      <c r="G24" s="8"/>
      <c r="H24" s="8">
        <v>80.0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60.0" customHeight="1">
      <c r="A25" s="11">
        <v>98.0</v>
      </c>
      <c r="B25" s="8" t="s">
        <v>53</v>
      </c>
      <c r="C25" s="9" t="str">
        <f>HYPERLINK("http://bip.podkowalesna.pl/wp-content/uploads/2018/09/98.70005.2015.pdf","98.70005.2015")</f>
        <v>98.70005.2015</v>
      </c>
      <c r="D25" s="8" t="s">
        <v>63</v>
      </c>
      <c r="E25" s="8" t="s">
        <v>64</v>
      </c>
      <c r="F25" s="13">
        <v>1180.8</v>
      </c>
      <c r="G25" s="8"/>
      <c r="H25" s="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30.0" customHeight="1">
      <c r="A26" s="7">
        <v>99.0</v>
      </c>
      <c r="B26" s="8" t="s">
        <v>65</v>
      </c>
      <c r="C26" s="9" t="str">
        <f>HYPERLINK("http://bip.podkowalesna.pl/wp-content/uploads/2018/09/99.70005.2015.pdf","99.70005.2015")</f>
        <v>99.70005.2015</v>
      </c>
      <c r="D26" s="8" t="s">
        <v>66</v>
      </c>
      <c r="E26" s="8" t="s">
        <v>67</v>
      </c>
      <c r="F26" s="8">
        <v>600.0</v>
      </c>
      <c r="G26" s="8"/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30.0" customHeight="1">
      <c r="A27" s="11">
        <v>100.0</v>
      </c>
      <c r="B27" s="8" t="s">
        <v>65</v>
      </c>
      <c r="C27" s="9" t="str">
        <f>HYPERLINK("http://bip.podkowalesna.pl/wp-content/uploads/2018/09/100.90004.2015.pdf","100.90004.2015")</f>
        <v>100.90004.2015</v>
      </c>
      <c r="D27" s="8" t="s">
        <v>68</v>
      </c>
      <c r="E27" s="8" t="s">
        <v>69</v>
      </c>
      <c r="F27" s="14">
        <v>3464.21</v>
      </c>
      <c r="G27" s="8"/>
      <c r="H27" s="14">
        <v>3207.6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45.0" customHeight="1">
      <c r="A28" s="7">
        <v>101.0</v>
      </c>
      <c r="B28" s="8" t="s">
        <v>65</v>
      </c>
      <c r="C28" s="9" t="str">
        <f>HYPERLINK("http://bip.podkowalesna.pl/wp-content/uploads/2018/09/101.70005.2015.pdf","101.70005.2015")</f>
        <v>101.70005.2015</v>
      </c>
      <c r="D28" s="8" t="s">
        <v>70</v>
      </c>
      <c r="E28" s="8" t="s">
        <v>71</v>
      </c>
      <c r="F28" s="8">
        <v>184.5</v>
      </c>
      <c r="G28" s="8"/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45.0" customHeight="1">
      <c r="A29" s="11">
        <v>102.0</v>
      </c>
      <c r="B29" s="8" t="s">
        <v>72</v>
      </c>
      <c r="C29" s="9" t="str">
        <f>HYPERLINK("http://bip.podkowalesna.pl/wp-content/uploads/2018/09/102.75023.2015.pdf","102.75023.2015")</f>
        <v>102.75023.2015</v>
      </c>
      <c r="D29" s="8" t="s">
        <v>73</v>
      </c>
      <c r="E29" s="8" t="s">
        <v>74</v>
      </c>
      <c r="F29" s="8">
        <v>261.99</v>
      </c>
      <c r="G29" s="8"/>
      <c r="H29" s="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30.0" customHeight="1">
      <c r="A30" s="7">
        <v>103.0</v>
      </c>
      <c r="B30" s="8" t="s">
        <v>72</v>
      </c>
      <c r="C30" s="9" t="str">
        <f>HYPERLINK("http://bip.podkowalesna.pl/wp-content/uploads/2018/09/103.75023.2015.pdf","103.75023.2015")</f>
        <v>103.75023.2015</v>
      </c>
      <c r="D30" s="8" t="s">
        <v>75</v>
      </c>
      <c r="E30" s="8" t="s">
        <v>76</v>
      </c>
      <c r="F30" s="8">
        <v>1454.2</v>
      </c>
      <c r="G30" s="8"/>
      <c r="H30" s="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30.0" customHeight="1">
      <c r="A31" s="11">
        <v>104.0</v>
      </c>
      <c r="B31" s="8" t="s">
        <v>77</v>
      </c>
      <c r="C31" s="9" t="str">
        <f>HYPERLINK("http://bip.podkowalesna.pl/wp-content/uploads/2018/09/104.90001.2015.pdf","104.90001.2015")</f>
        <v>104.90001.2015</v>
      </c>
      <c r="D31" s="8" t="s">
        <v>78</v>
      </c>
      <c r="E31" s="8" t="s">
        <v>79</v>
      </c>
      <c r="F31" s="8">
        <v>1968.0</v>
      </c>
      <c r="G31" s="8"/>
      <c r="H31" s="8">
        <v>1600.0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7">
        <v>105.0</v>
      </c>
      <c r="B32" s="8" t="s">
        <v>77</v>
      </c>
      <c r="C32" s="9" t="str">
        <f>HYPERLINK("http://bip.podkowalesna.pl/wp-content/uploads/2018/09/105.90001.2015.pdf","105.90001.2015")</f>
        <v>105.90001.2015</v>
      </c>
      <c r="D32" s="8" t="s">
        <v>80</v>
      </c>
      <c r="E32" s="8" t="s">
        <v>81</v>
      </c>
      <c r="F32" s="8">
        <v>14030.61</v>
      </c>
      <c r="G32" s="8"/>
      <c r="H32" s="8">
        <v>11407.0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30.0" customHeight="1">
      <c r="A33" s="11">
        <v>106.0</v>
      </c>
      <c r="B33" s="8" t="s">
        <v>82</v>
      </c>
      <c r="C33" s="9" t="str">
        <f>HYPERLINK("http://bip.podkowalesna.pl/wp-content/uploads/2018/09/106.75075.2015.pdf","106.75075.2015")</f>
        <v>106.75075.2015</v>
      </c>
      <c r="D33" s="8" t="s">
        <v>83</v>
      </c>
      <c r="E33" s="8" t="s">
        <v>84</v>
      </c>
      <c r="F33" s="8">
        <v>383.76</v>
      </c>
      <c r="G33" s="8"/>
      <c r="H33" s="8">
        <v>312.0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30.0" customHeight="1">
      <c r="A34" s="7">
        <v>107.0</v>
      </c>
      <c r="B34" s="8" t="s">
        <v>82</v>
      </c>
      <c r="C34" s="9" t="str">
        <f>HYPERLINK("http://bip.podkowalesna.pl/wp-content/uploads/2018/09/107.70005.2015.pdf","107.70005.2015")</f>
        <v>107.70005.2015</v>
      </c>
      <c r="D34" s="8" t="s">
        <v>66</v>
      </c>
      <c r="E34" s="8" t="s">
        <v>85</v>
      </c>
      <c r="F34" s="8">
        <v>350.0</v>
      </c>
      <c r="G34" s="8"/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45.0" customHeight="1">
      <c r="A35" s="11">
        <v>108.0</v>
      </c>
      <c r="B35" s="8" t="s">
        <v>86</v>
      </c>
      <c r="C35" s="9" t="str">
        <f>HYPERLINK("http://bip.podkowalesna.pl/wp-content/uploads/2018/09/108.92195.2015.pdf","108.92195.2015")</f>
        <v>108.92195.2015</v>
      </c>
      <c r="D35" s="8" t="s">
        <v>87</v>
      </c>
      <c r="E35" s="8" t="s">
        <v>88</v>
      </c>
      <c r="F35" s="8">
        <v>10000.0</v>
      </c>
      <c r="G35" s="8"/>
      <c r="H35" s="8">
        <v>10000.0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30.0" customHeight="1">
      <c r="A36" s="7">
        <v>109.0</v>
      </c>
      <c r="B36" s="8" t="s">
        <v>86</v>
      </c>
      <c r="C36" s="9" t="str">
        <f>HYPERLINK("http://bip.podkowalesna.pl/wp-content/uploads/2018/09/109.75022.2015.pdf","109.75022.2015")</f>
        <v>109.75022.2015</v>
      </c>
      <c r="D36" s="8" t="s">
        <v>89</v>
      </c>
      <c r="E36" s="8" t="s">
        <v>90</v>
      </c>
      <c r="F36" s="8">
        <v>150.0</v>
      </c>
      <c r="G36" s="8"/>
      <c r="H36" s="8">
        <v>122.0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30.0" customHeight="1">
      <c r="A37" s="11">
        <v>110.0</v>
      </c>
      <c r="B37" s="8" t="s">
        <v>86</v>
      </c>
      <c r="C37" s="9" t="str">
        <f>HYPERLINK("http://bip.podkowalesna.pl/wp-content/uploads/2018/09/110.90013.2015.pdf","110.90013.2015")</f>
        <v>110.90013.2015</v>
      </c>
      <c r="D37" s="8" t="s">
        <v>91</v>
      </c>
      <c r="E37" s="8" t="s">
        <v>92</v>
      </c>
      <c r="F37" s="8">
        <v>189.0</v>
      </c>
      <c r="G37" s="8"/>
      <c r="H37" s="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32.25" customHeight="1">
      <c r="A38" s="7">
        <v>111.0</v>
      </c>
      <c r="B38" s="8" t="s">
        <v>93</v>
      </c>
      <c r="C38" s="9" t="str">
        <f>HYPERLINK("http://bip.podkowalesna.pl/wp-content/uploads/2018/09/111.75023.2015.pdf","111.75023.2015")</f>
        <v>111.75023.2015</v>
      </c>
      <c r="D38" s="8" t="s">
        <v>94</v>
      </c>
      <c r="E38" s="8" t="s">
        <v>95</v>
      </c>
      <c r="F38" s="8">
        <v>248.76</v>
      </c>
      <c r="G38" s="8"/>
      <c r="H38" s="8">
        <v>202.26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45.0" customHeight="1">
      <c r="A39" s="11">
        <v>112.0</v>
      </c>
      <c r="B39" s="8" t="s">
        <v>96</v>
      </c>
      <c r="C39" s="9" t="str">
        <f>HYPERLINK("http://bip.podkowalesna.pl/wp-content/uploads/2018/09/112.75075.2015.pdf","112.75075.2015")</f>
        <v>112.75075.2015</v>
      </c>
      <c r="D39" s="8" t="s">
        <v>97</v>
      </c>
      <c r="E39" s="8" t="s">
        <v>98</v>
      </c>
      <c r="F39" s="8">
        <v>400.0</v>
      </c>
      <c r="G39" s="8"/>
      <c r="H39" s="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29.25" customHeight="1">
      <c r="A40" s="7">
        <v>113.0</v>
      </c>
      <c r="B40" s="8" t="s">
        <v>96</v>
      </c>
      <c r="C40" s="9" t="str">
        <f>HYPERLINK("http://bip.podkowalesna.pl/wp-content/uploads/2018/09/113.75075.2015.pdf","113.75075.2015")</f>
        <v>113.75075.2015</v>
      </c>
      <c r="D40" s="8" t="s">
        <v>99</v>
      </c>
      <c r="E40" s="8" t="s">
        <v>84</v>
      </c>
      <c r="F40" s="8">
        <v>389.66</v>
      </c>
      <c r="G40" s="8"/>
      <c r="H40" s="8">
        <v>316.0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30.0" customHeight="1">
      <c r="A41" s="11">
        <v>114.0</v>
      </c>
      <c r="B41" s="8" t="s">
        <v>100</v>
      </c>
      <c r="C41" s="9" t="str">
        <f>HYPERLINK("http://bip.podkowalesna.pl/wp-content/uploads/2018/09/114.75023.2015.pdf","114.75023.2015")</f>
        <v>114.75023.2015</v>
      </c>
      <c r="D41" s="8" t="s">
        <v>101</v>
      </c>
      <c r="E41" s="8" t="s">
        <v>102</v>
      </c>
      <c r="F41" s="8">
        <v>2820.0</v>
      </c>
      <c r="G41" s="8"/>
      <c r="H41" s="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30.0" customHeight="1">
      <c r="A42" s="7">
        <v>115.0</v>
      </c>
      <c r="B42" s="8" t="s">
        <v>100</v>
      </c>
      <c r="C42" s="9" t="str">
        <f>HYPERLINK("http://bip.podkowalesna.pl/wp-content/uploads/2018/09/115.85154.2015.pdf","115.85154.2015")</f>
        <v>115.85154.2015</v>
      </c>
      <c r="D42" s="8" t="s">
        <v>103</v>
      </c>
      <c r="E42" s="8" t="s">
        <v>104</v>
      </c>
      <c r="F42" s="8">
        <v>1230.0</v>
      </c>
      <c r="G42" s="8"/>
      <c r="H42" s="8">
        <v>1000.0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30.0" customHeight="1">
      <c r="A43" s="11">
        <v>116.0</v>
      </c>
      <c r="B43" s="8" t="s">
        <v>100</v>
      </c>
      <c r="C43" s="9" t="str">
        <f>HYPERLINK("http://bip.podkowalesna.pl/wp-content/uploads/2018/09/116.85154.2015.pdf","116.85154.2015")</f>
        <v>116.85154.2015</v>
      </c>
      <c r="D43" s="8" t="s">
        <v>103</v>
      </c>
      <c r="E43" s="8" t="s">
        <v>105</v>
      </c>
      <c r="F43" s="8">
        <v>1230.0</v>
      </c>
      <c r="G43" s="8"/>
      <c r="H43" s="8">
        <v>1000.0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50.0" customHeight="1">
      <c r="A44" s="7">
        <v>117.0</v>
      </c>
      <c r="B44" s="8" t="s">
        <v>100</v>
      </c>
      <c r="C44" s="9" t="str">
        <f>HYPERLINK("http://bip.podkowalesna.pl/wp-content/uploads/2018/09/117.60016.2015.pdf","117.60016.2015")</f>
        <v>117.60016.2015</v>
      </c>
      <c r="D44" s="8" t="s">
        <v>106</v>
      </c>
      <c r="E44" s="8" t="s">
        <v>107</v>
      </c>
      <c r="F44" s="13">
        <v>2706.0</v>
      </c>
      <c r="G44" s="8"/>
      <c r="H44" s="13">
        <v>2200.0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30.0" customHeight="1">
      <c r="A45" s="11">
        <v>118.0</v>
      </c>
      <c r="B45" s="8" t="s">
        <v>108</v>
      </c>
      <c r="C45" s="9" t="str">
        <f>HYPERLINK("http://bip.podkowalesna.pl/wp-content/uploads/2018/09/118.90004.2015.pdf","118.90004.2015")</f>
        <v>118.90004.2015</v>
      </c>
      <c r="D45" s="8" t="s">
        <v>109</v>
      </c>
      <c r="E45" s="8" t="s">
        <v>110</v>
      </c>
      <c r="F45" s="8" t="s">
        <v>111</v>
      </c>
      <c r="G45" s="8" t="s">
        <v>112</v>
      </c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30.0" customHeight="1">
      <c r="A46" s="7">
        <v>119.0</v>
      </c>
      <c r="B46" s="8" t="s">
        <v>108</v>
      </c>
      <c r="C46" s="9" t="str">
        <f>HYPERLINK("http://bip.podkowalesna.pl/wp-content/uploads/2018/09/119.92695.2015.pdf","119.92695.2015")</f>
        <v>119.92695.2015</v>
      </c>
      <c r="D46" s="8" t="s">
        <v>113</v>
      </c>
      <c r="E46" s="8" t="s">
        <v>114</v>
      </c>
      <c r="F46" s="8">
        <v>4500.0</v>
      </c>
      <c r="G46" s="8" t="s">
        <v>115</v>
      </c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30.0" customHeight="1">
      <c r="A47" s="11">
        <v>120.0</v>
      </c>
      <c r="B47" s="8" t="s">
        <v>108</v>
      </c>
      <c r="C47" s="9" t="str">
        <f>HYPERLINK("http://bip.podkowalesna.pl/wp-content/uploads/2018/09/120.92695.2015.pdf","120.92195.2015")</f>
        <v>120.92195.2015</v>
      </c>
      <c r="D47" s="8" t="s">
        <v>116</v>
      </c>
      <c r="E47" s="8" t="s">
        <v>117</v>
      </c>
      <c r="F47" s="8">
        <v>2000.0</v>
      </c>
      <c r="G47" s="8" t="s">
        <v>115</v>
      </c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30.0" customHeight="1">
      <c r="A48" s="7">
        <v>121.0</v>
      </c>
      <c r="B48" s="8" t="s">
        <v>108</v>
      </c>
      <c r="C48" s="9" t="str">
        <f>HYPERLINK("http://bip.podkowalesna.pl/wp-content/uploads/2018/09/121.92695.2015.pdf","121.92195.2015")</f>
        <v>121.92195.2015</v>
      </c>
      <c r="D48" s="8" t="s">
        <v>116</v>
      </c>
      <c r="E48" s="8" t="s">
        <v>118</v>
      </c>
      <c r="F48" s="8">
        <v>3000.0</v>
      </c>
      <c r="G48" s="8" t="s">
        <v>115</v>
      </c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</sheetData>
  <mergeCells count="2">
    <mergeCell ref="A2:G2"/>
    <mergeCell ref="D1:G1"/>
  </mergeCells>
  <printOptions/>
  <pageMargins bottom="0.75" footer="0.0" header="0.0" left="0.7" right="0.7" top="0.75"/>
  <pageSetup orientation="landscape"/>
  <drawing r:id="rId1"/>
</worksheet>
</file>