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5" sheetId="1" r:id="rId3"/>
  </sheets>
  <definedNames/>
  <calcPr/>
</workbook>
</file>

<file path=xl/sharedStrings.xml><?xml version="1.0" encoding="utf-8"?>
<sst xmlns="http://schemas.openxmlformats.org/spreadsheetml/2006/main" count="157" uniqueCount="123">
  <si>
    <t xml:space="preserve">Załącznik nr 1 do Zarządzenia Nr 92/2014 Burmistrza Miasta Podkowy Leśnej z dnia 30 grudnia 2014 r.          </t>
  </si>
  <si>
    <t xml:space="preserve">CENTRALNY REJESTR UMÓW        Rok 2015       </t>
  </si>
  <si>
    <t>Lp.</t>
  </si>
  <si>
    <t>Data zawarcia umowy</t>
  </si>
  <si>
    <t>Numer umowy</t>
  </si>
  <si>
    <t>Nazwa oferenta/usługodawcy</t>
  </si>
  <si>
    <t>Przedmiot umowy</t>
  </si>
  <si>
    <t>Wartość zamówienia brutto</t>
  </si>
  <si>
    <t>Uwagi</t>
  </si>
  <si>
    <t>Wartość zamówienia netto</t>
  </si>
  <si>
    <t>05.05.2015</t>
  </si>
  <si>
    <t>Clipper Sp. z o.o., Warszawa</t>
  </si>
  <si>
    <t>Udostępnienie toalet przenośnych na imprezę III Podkowiaska Dycha  (5 szt.)</t>
  </si>
  <si>
    <t xml:space="preserve">DB PRINT POLSKA Sp. z o.o., Grodzisk Mazowiecki </t>
  </si>
  <si>
    <t>Skład, druk oraz transport Biuletynu (1500 egz.)</t>
  </si>
  <si>
    <t>Towarzystwo Przyaciół Miasta-Ogrodu Podkowa Leśna</t>
  </si>
  <si>
    <t>Relaizacja zadania publicznego pt. "Wydanie dwóch numerów Podkowiańskiego Magazynu Kulturalnego z zakresu kultury, sztuki, ochrony dóbr kultury i dziedzictwa narodowego, zaspokajanie potrzeb i zainteresowań kulturalnych i społecznych</t>
  </si>
  <si>
    <t>Realizacja zadania publicznego pt. "Organizacja wydarzeń popularyzujących i pielęgnujących tradycję, historię i dziedzictwo kulturowe w ramach   Festiwalu Otwarte Ogrody w Podkowie Leśnej"</t>
  </si>
  <si>
    <t xml:space="preserve">Realizacja zadania publicznego pt. "Zaspokajanie potrzeb i zainteresowań kulturalnych, edukacyjnych i społecznych mieszkańców miasta, w tym edukacja kulturalna, proekologiczna i społeczna dzieci, młodzieży oraz dorosłych, w tym osób niepełnosprawnych"  </t>
  </si>
  <si>
    <t>07.05.2015</t>
  </si>
  <si>
    <t>Robokop, Mianówek</t>
  </si>
  <si>
    <t>Naprawa dróg destruktowych w mieście Podkowa Leśna ul.Orla, Sokola,Szczygla,Wróbla,Miejska,Sosnowa,Wiewiórek,Borsucza,Sarnia,Jeża,Jałowcowa,Klonowa</t>
  </si>
  <si>
    <t>74.941.44 zł</t>
  </si>
  <si>
    <t>60.928.00</t>
  </si>
  <si>
    <t>Drogpol, Grodzisk Mazowiecki</t>
  </si>
  <si>
    <t>Interwencyjna naprawa drogi asfaltowej w mieście Podkowa Leśna ul. Jelenia</t>
  </si>
  <si>
    <t>12.130.68</t>
  </si>
  <si>
    <t>9.862.34</t>
  </si>
  <si>
    <t>Interwencyjna naprawa drogi asfaltowej w mieście Podkowa Leśna ul. Błońska,ul Lotnicza</t>
  </si>
  <si>
    <t>9.108.58</t>
  </si>
  <si>
    <t>7.405.35</t>
  </si>
  <si>
    <t>08.05.2015</t>
  </si>
  <si>
    <t>TUR s.c., Grodzisk Mazowiecki</t>
  </si>
  <si>
    <t xml:space="preserve">serwis sprzętu ogrodniczego </t>
  </si>
  <si>
    <t>12.05.2015</t>
  </si>
  <si>
    <t>Małgorzata Niewiadomska</t>
  </si>
  <si>
    <t>Sporządzenie i aktualizacja spisu wyborców</t>
  </si>
  <si>
    <t>Anna Wrzosek</t>
  </si>
  <si>
    <t>Operator informatyczny obwodowej komisji wyborczej nr 2</t>
  </si>
  <si>
    <t>Agnieszka Radziak</t>
  </si>
  <si>
    <t>Operator informatyczny obwodowej komisji wyborczej nr 3</t>
  </si>
  <si>
    <t>Sylwia Krzemianowska</t>
  </si>
  <si>
    <t>Operator informatyczny obwodowej komisji wyborczej nr 1</t>
  </si>
  <si>
    <t>Piotr Kamiński</t>
  </si>
  <si>
    <t>Operator informatyczny obwodowej komisji wyborczej nr 4</t>
  </si>
  <si>
    <t>Mariusz Pietrzak</t>
  </si>
  <si>
    <t>Zadania koordynatora gminnego ds. obsługi informatycznej w wyborach Prezydenta RP</t>
  </si>
  <si>
    <t>Radosław Wilamowski</t>
  </si>
  <si>
    <t>Przygotowanie lokali wyborczych (OKW 1 i OKW 2)</t>
  </si>
  <si>
    <t>Andrzej Szymborski</t>
  </si>
  <si>
    <t>Przygotowanie lokali wyborczych (OKW 3 i OKW 4)</t>
  </si>
  <si>
    <t>185.40002.2015</t>
  </si>
  <si>
    <t>Ochrona Juwentus, Warszawa</t>
  </si>
  <si>
    <t>wymiana czujnika zawnętrznego - 1 szt. + okablowanie na studni głębinowej przy ul. Kwiatowej w Podkowie Leśnej</t>
  </si>
  <si>
    <t>USŁUGI GAZOWNICZO KOMINIARSKIE "GRAMS" JACEK JANCIK, WARSZAWA</t>
  </si>
  <si>
    <t>czyszczenie rynien i zadaszenia w budynku przy ul. Jaskółczej 20/22</t>
  </si>
  <si>
    <t>300, 00</t>
  </si>
  <si>
    <t>SAFEPLAY S.C., Konstancin Jeziorna</t>
  </si>
  <si>
    <t>wykonanie nawierzchni antypoślizgowej na betonowych opaskach przy budynku Przedszkola Miejskiego im. Krasnala Hałabały przy ul. Miejskiej 7</t>
  </si>
  <si>
    <t>13.05.2015</t>
  </si>
  <si>
    <t>Przedsiębiorstwo Projektowo - Usługowe Linia s.c., Wrocław</t>
  </si>
  <si>
    <t>Wykonanie opracowania części technicznej dot. budowy zintegrowanego miejskiego systemu informacji kulturalnej</t>
  </si>
  <si>
    <t>SIETOM Sp. z o.o., Gdańsk</t>
  </si>
  <si>
    <t>Tonery do drukarki HP LaserJet 2320 (4 szt.)</t>
  </si>
  <si>
    <t>InVenita Sp. z o.o., Warszawa</t>
  </si>
  <si>
    <t>Zestaw z modułem MT-331, bateria wewnętrzna do modułu MT-303</t>
  </si>
  <si>
    <t>14.05.2015</t>
  </si>
  <si>
    <t>TPA Sp. z o.o., Pruszków</t>
  </si>
  <si>
    <t>Wykonanie ekspertyzy dokumentacji projektowej dot. przebudowy ul. Akacjowej</t>
  </si>
  <si>
    <t>Powielarnia MADAS, Milanówek</t>
  </si>
  <si>
    <t>Druk wizytówek (150 szt.)</t>
  </si>
  <si>
    <t>Papier Hurt Maciej Stasiarczyk, Bednary</t>
  </si>
  <si>
    <t>Wykonanie pieczątki</t>
  </si>
  <si>
    <t>Interwencyjna naprawa drogi asfaltowej ul.Słowicza w Podkowie Leśnej</t>
  </si>
  <si>
    <t>11.000.55</t>
  </si>
  <si>
    <t>8.943.54</t>
  </si>
  <si>
    <t>15.05.2015</t>
  </si>
  <si>
    <t>Towarzystwo Pieśni Dawnej -Pośrodku Żywota, Podkowa Leśna</t>
  </si>
  <si>
    <t>Realizacja zadania publicznego "Rok z pieśnią dawną w Podkowie Leśnej - edycja V"</t>
  </si>
  <si>
    <t>WPHU HYDROLUX JACEK JABŁECKI, Zakroczym</t>
  </si>
  <si>
    <t>pompa grundffos CR 32-2-2 A-F-A-E-HQQE</t>
  </si>
  <si>
    <t>Samodzielny Publiczny Zespół Publicznych Zakładów Opieki Zdrowotnej, Pruszków</t>
  </si>
  <si>
    <t>Ponadpodstawowa opieka dla osób uzależnionych od alkoholu</t>
  </si>
  <si>
    <t>18.05.2015</t>
  </si>
  <si>
    <t>Piotr Lipski Usługi Ogólnobudowlane "KAPA"</t>
  </si>
  <si>
    <t>Naprawa i zabezpieczenie ścian budynku Zespołu Szkół  Samorządowych w Podkowie Leśnej</t>
  </si>
  <si>
    <t>19.05.2015</t>
  </si>
  <si>
    <t>LapSERWIS, Warszawa</t>
  </si>
  <si>
    <t>Konserwacja, przegląd oraz serwis notebooka będącego na wyposażeniu Urzędu Miasta</t>
  </si>
  <si>
    <t>DEFCOMP S.C., Warszawa</t>
  </si>
  <si>
    <t>Zakup Netgear Switch GS605 (2 szt.)</t>
  </si>
  <si>
    <t>21.05.2015</t>
  </si>
  <si>
    <t>Usługi Xerograficze, Pruszków</t>
  </si>
  <si>
    <t>Wykonanie odbitek dokumentacji Rozbudowy budynku szkoły, budowa Sali sportowej przy istniejącej szkole samorządowej w Podkowie Leśnej</t>
  </si>
  <si>
    <t>25.05.2015</t>
  </si>
  <si>
    <t>Pracowania Projektowa URBIOSIS</t>
  </si>
  <si>
    <t>zmiany do projektu budowlanego i wykonawczego rewitalizacji parku Przyjaźni Polsko Węgierskiej</t>
  </si>
  <si>
    <t>"DROGPOL" Grodzisk Maz.</t>
  </si>
  <si>
    <t>Interwencyjna naprawa drogi asfaltowej w mieście Podkowa Leśna ul.Zachodnia,Gołębia,Bukowa</t>
  </si>
  <si>
    <t>24.720.21</t>
  </si>
  <si>
    <t>20.097.73</t>
  </si>
  <si>
    <t>Technika Aerotechnika Jerzy Dumicz, Poznań</t>
  </si>
  <si>
    <t>Medale na III Podkowiańską Dychę</t>
  </si>
  <si>
    <t>27.05.2015</t>
  </si>
  <si>
    <t>Multiplanta Dariusz Cegłowski, Jasienice</t>
  </si>
  <si>
    <t>Picea pungens "Glauca"</t>
  </si>
  <si>
    <t>28.05.2015</t>
  </si>
  <si>
    <t>Centrum Kontroli Placów Zabaw Sp. z o.o.</t>
  </si>
  <si>
    <t>tablica redulamin na plac zabaw dla dzieci</t>
  </si>
  <si>
    <t>29.05.2015</t>
  </si>
  <si>
    <t>LeGrafik Marcin Siuda, Warszawa</t>
  </si>
  <si>
    <t>Przygotowanie projektu folderu Festiwalu Otwarte Ogrody 2015</t>
  </si>
  <si>
    <t>Megraf, Zakład Wydawniczo-Poligraficzny, Brwinów</t>
  </si>
  <si>
    <t>Druk folderów Festiwalu Otwarte Ogrody 2015 (nakłas 300 szt.)</t>
  </si>
  <si>
    <t>Ernst&amp;Young Sp. z o.o.</t>
  </si>
  <si>
    <t>Usługi polegające na przeglądzie organizacyjnym w Mieście Podkowa Leśna oraz przygotowanie dokumentu "Bilans Otwarcia", na podstawie analizy procesów i organizacji pracy w obszarach organizacyjunym i rozwojowym.</t>
  </si>
  <si>
    <t>Centrum Usług Psychologicznych Małgorzata Wójcik-Szybińska</t>
  </si>
  <si>
    <t>Przeprowadzenie szkoleń pracowników Urzędu Miasta Podkowa Leśna nt. "Kierowanie pozytywnego wizerunku Urzędu poprzez profesjonalną obsługę Mieszkańców".</t>
  </si>
  <si>
    <t>Zwolniona z VAT</t>
  </si>
  <si>
    <t>Orange Polska Sp. A.</t>
  </si>
  <si>
    <t>Dzierżawa 100 m2 działki</t>
  </si>
  <si>
    <t>10979 /miesiąc</t>
  </si>
  <si>
    <t>8926,75 / miesiąc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</si>
</sst>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zł&quot;;[Red]\-#,##0.00\ &quot;zł&quot;"/>
  </numFmts>
  <fonts count="10">
    <font>
      <sz val="10.0"/>
      <color rgb="FF000000"/>
      <name val="Arial"/>
    </font>
    <font>
      <sz val="11.0"/>
      <name val="Calibri"/>
    </font>
    <font>
      <sz val="9.0"/>
      <name val="Calibri"/>
    </font>
    <font>
      <b/>
      <sz val="22.0"/>
      <name val="Calibri"/>
    </font>
    <font/>
    <font>
      <b/>
      <sz val="10.0"/>
      <name val="Calibri"/>
    </font>
    <font>
      <u/>
      <sz val="11.0"/>
      <color rgb="FF0000FF"/>
      <name val="Calibri"/>
    </font>
    <font>
      <sz val="10.0"/>
      <name val="Calibri"/>
    </font>
    <font>
      <u/>
      <sz val="11.0"/>
      <color rgb="FF0000FF"/>
      <name val="Calibri"/>
    </font>
    <font>
      <u/>
      <sz val="11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Border="1" applyFont="1"/>
    <xf borderId="1" fillId="0" fontId="3" numFmtId="0" xfId="0" applyAlignment="1" applyBorder="1" applyFont="1">
      <alignment shrinkToFit="0" vertical="center" wrapText="0"/>
    </xf>
    <xf borderId="2" fillId="2" fontId="5" numFmtId="0" xfId="0" applyAlignment="1" applyBorder="1" applyFill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1"/>
    </xf>
    <xf borderId="2" fillId="0" fontId="1" numFmtId="2" xfId="0" applyAlignment="1" applyBorder="1" applyFont="1" applyNumberFormat="1">
      <alignment horizontal="center" shrinkToFit="0" vertical="center" wrapText="1"/>
    </xf>
    <xf borderId="2" fillId="0" fontId="1" numFmtId="4" xfId="0" applyAlignment="1" applyBorder="1" applyFont="1" applyNumberFormat="1">
      <alignment horizontal="center" shrinkToFit="0" vertical="center" wrapText="1"/>
    </xf>
    <xf borderId="2" fillId="0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0"/>
    </xf>
    <xf borderId="3" fillId="0" fontId="1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left" shrinkToFit="0" vertical="center" wrapText="0"/>
    </xf>
    <xf borderId="2" fillId="0" fontId="1" numFmtId="3" xfId="0" applyAlignment="1" applyBorder="1" applyFont="1" applyNumberFormat="1">
      <alignment horizontal="center" shrinkToFit="0" vertical="center" wrapText="1"/>
    </xf>
    <xf borderId="2" fillId="0" fontId="1" numFmtId="3" xfId="0" applyAlignment="1" applyBorder="1" applyFont="1" applyNumberFormat="1">
      <alignment horizontal="center" shrinkToFit="0" vertical="center" wrapText="0"/>
    </xf>
    <xf borderId="2" fillId="0" fontId="1" numFmtId="164" xfId="0" applyAlignment="1" applyBorder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12.29"/>
    <col customWidth="1" min="3" max="3" width="16.57"/>
    <col customWidth="1" min="4" max="4" width="33.0"/>
    <col customWidth="1" min="5" max="5" width="36.71"/>
    <col customWidth="1" min="6" max="6" width="17.14"/>
    <col customWidth="1" min="7" max="7" width="25.71"/>
    <col customWidth="1" min="8" max="8" width="17.86"/>
    <col customWidth="1" min="9" max="23" width="8.0"/>
  </cols>
  <sheetData>
    <row r="1">
      <c r="A1" s="1"/>
      <c r="B1" s="1"/>
      <c r="C1" s="1"/>
      <c r="D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49.5" customHeight="1">
      <c r="A2" s="3" t="s">
        <v>1</v>
      </c>
      <c r="B2" s="4"/>
      <c r="C2" s="4"/>
      <c r="D2" s="4"/>
      <c r="E2" s="4"/>
      <c r="F2" s="4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40.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30.0" customHeight="1">
      <c r="A4" s="7">
        <v>168.0</v>
      </c>
      <c r="B4" s="8" t="s">
        <v>10</v>
      </c>
      <c r="C4" s="9" t="str">
        <f>HYPERLINK("http://bip.podkowalesna.pl/wp-content/uploads/2018/09/168.92695.2015.pdf","168.92695.2015")</f>
        <v>168.92695.2015</v>
      </c>
      <c r="D4" s="8" t="s">
        <v>11</v>
      </c>
      <c r="E4" s="8" t="s">
        <v>12</v>
      </c>
      <c r="F4" s="8">
        <v>680.4</v>
      </c>
      <c r="G4" s="8"/>
      <c r="H4" s="8">
        <v>630.0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30.0" customHeight="1">
      <c r="A5" s="7">
        <v>169.0</v>
      </c>
      <c r="B5" s="8" t="s">
        <v>10</v>
      </c>
      <c r="C5" s="9" t="str">
        <f>HYPERLINK("http://bip.podkowalesna.pl/wp-content/uploads/2018/09/169.75075.2015.pdf","169.75075.2015")</f>
        <v>169.75075.2015</v>
      </c>
      <c r="D5" s="8" t="s">
        <v>13</v>
      </c>
      <c r="E5" s="8" t="s">
        <v>14</v>
      </c>
      <c r="F5" s="8">
        <v>2460.0</v>
      </c>
      <c r="G5" s="8"/>
      <c r="H5" s="8">
        <v>2000.0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120.0" customHeight="1">
      <c r="A6" s="7">
        <v>170.0</v>
      </c>
      <c r="B6" s="8" t="s">
        <v>10</v>
      </c>
      <c r="C6" s="9" t="str">
        <f>HYPERLINK("http://bip.podkowalesna.pl/wp-content/uploads/2018/09/170.92195.2015.pdf","170.92195.2015")</f>
        <v>170.92195.2015</v>
      </c>
      <c r="D6" s="8" t="s">
        <v>15</v>
      </c>
      <c r="E6" s="8" t="s">
        <v>16</v>
      </c>
      <c r="F6" s="8">
        <v>7700.0</v>
      </c>
      <c r="G6" s="8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90.0" customHeight="1">
      <c r="A7" s="10">
        <v>171.0</v>
      </c>
      <c r="B7" s="8" t="s">
        <v>10</v>
      </c>
      <c r="C7" s="9" t="str">
        <f>HYPERLINK("http://bip.podkowalesna.pl/wp-content/uploads/2018/09/171.92195.2015.pdf","171.92195.2015")</f>
        <v>171.92195.2015</v>
      </c>
      <c r="D7" s="8" t="s">
        <v>15</v>
      </c>
      <c r="E7" s="11" t="s">
        <v>17</v>
      </c>
      <c r="F7" s="8">
        <v>4000.0</v>
      </c>
      <c r="G7" s="8"/>
      <c r="H7" s="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120.0" customHeight="1">
      <c r="A8" s="7">
        <v>172.0</v>
      </c>
      <c r="B8" s="8" t="s">
        <v>10</v>
      </c>
      <c r="C8" s="9" t="str">
        <f>HYPERLINK("http://bip.podkowalesna.pl/wp-content/uploads/2018/09/172.92195.2015.pdf","172.92195.2015")</f>
        <v>172.92195.2015</v>
      </c>
      <c r="D8" s="8" t="s">
        <v>15</v>
      </c>
      <c r="E8" s="8" t="s">
        <v>18</v>
      </c>
      <c r="F8" s="8">
        <v>9000.0</v>
      </c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75.0" customHeight="1">
      <c r="A9" s="10">
        <v>173.0</v>
      </c>
      <c r="B9" s="8" t="s">
        <v>19</v>
      </c>
      <c r="C9" s="9" t="str">
        <f>HYPERLINK("http://bip.podkowalesna.pl/wp-content/uploads/2018/09/173.60016.2015.pdf","173.60016.2015")</f>
        <v>173.60016.2015</v>
      </c>
      <c r="D9" s="8" t="s">
        <v>20</v>
      </c>
      <c r="E9" s="8" t="s">
        <v>21</v>
      </c>
      <c r="F9" s="8" t="s">
        <v>22</v>
      </c>
      <c r="G9" s="8"/>
      <c r="H9" s="8" t="s">
        <v>23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45.0" customHeight="1">
      <c r="A10" s="7">
        <v>174.0</v>
      </c>
      <c r="B10" s="8" t="s">
        <v>19</v>
      </c>
      <c r="C10" s="9" t="str">
        <f>HYPERLINK("http://bip.podkowalesna.pl/wp-content/uploads/2018/09/174.60016.2015.pdf","174.60016.2015")</f>
        <v>174.60016.2015</v>
      </c>
      <c r="D10" s="8" t="s">
        <v>24</v>
      </c>
      <c r="E10" s="8" t="s">
        <v>25</v>
      </c>
      <c r="F10" s="8" t="s">
        <v>26</v>
      </c>
      <c r="G10" s="8"/>
      <c r="H10" s="8" t="s">
        <v>27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45.0" customHeight="1">
      <c r="A11" s="10">
        <v>175.0</v>
      </c>
      <c r="B11" s="8" t="s">
        <v>19</v>
      </c>
      <c r="C11" s="9" t="str">
        <f>HYPERLINK("http://bip.podkowalesna.pl/wp-content/uploads/2018/09/175.60016.2015.pdf","175.60016.2015")</f>
        <v>175.60016.2015</v>
      </c>
      <c r="D11" s="8" t="s">
        <v>24</v>
      </c>
      <c r="E11" s="8" t="s">
        <v>28</v>
      </c>
      <c r="F11" s="8" t="s">
        <v>29</v>
      </c>
      <c r="G11" s="8"/>
      <c r="H11" s="8" t="s">
        <v>30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33.75" customHeight="1">
      <c r="A12" s="7">
        <v>176.0</v>
      </c>
      <c r="B12" s="8" t="s">
        <v>31</v>
      </c>
      <c r="C12" s="9" t="str">
        <f>HYPERLINK("http://bip.podkowalesna.pl/wp-content/uploads/2018/09/176.90095.2015.pdf","176.90095.2015")</f>
        <v>176.90095.2015</v>
      </c>
      <c r="D12" s="8" t="s">
        <v>32</v>
      </c>
      <c r="E12" s="8" t="s">
        <v>33</v>
      </c>
      <c r="F12" s="8">
        <v>1513.0</v>
      </c>
      <c r="G12" s="8"/>
      <c r="H12" s="8">
        <v>1230.03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30.75" customHeight="1">
      <c r="A13" s="10">
        <v>177.0</v>
      </c>
      <c r="B13" s="8" t="s">
        <v>34</v>
      </c>
      <c r="C13" s="9" t="str">
        <f>HYPERLINK("http://bip.podkowalesna.pl/wp-content/uploads/2018/09/177.75107.2015.pdf","177.75107.2015")</f>
        <v>177.75107.2015</v>
      </c>
      <c r="D13" s="8" t="s">
        <v>35</v>
      </c>
      <c r="E13" s="8" t="s">
        <v>36</v>
      </c>
      <c r="F13" s="12">
        <v>450.0</v>
      </c>
      <c r="G13" s="8"/>
      <c r="H13" s="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31.5" customHeight="1">
      <c r="A14" s="7">
        <v>178.0</v>
      </c>
      <c r="B14" s="8" t="s">
        <v>34</v>
      </c>
      <c r="C14" s="9" t="str">
        <f>HYPERLINK("http://bip.podkowalesna.pl/wp-content/uploads/2018/09/178.75107.2015.pdf","178.75107.2015")</f>
        <v>178.75107.2015</v>
      </c>
      <c r="D14" s="8" t="s">
        <v>37</v>
      </c>
      <c r="E14" s="8" t="s">
        <v>38</v>
      </c>
      <c r="F14" s="12">
        <v>95.0</v>
      </c>
      <c r="G14" s="8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30.75" customHeight="1">
      <c r="A15" s="10">
        <v>179.0</v>
      </c>
      <c r="B15" s="8" t="s">
        <v>34</v>
      </c>
      <c r="C15" s="9" t="str">
        <f>HYPERLINK("http://bip.podkowalesna.pl/wp-content/uploads/2018/09/179.75107.2015.pdf","179.75107.2015")</f>
        <v>179.75107.2015</v>
      </c>
      <c r="D15" s="8" t="s">
        <v>39</v>
      </c>
      <c r="E15" s="8" t="s">
        <v>40</v>
      </c>
      <c r="F15" s="12">
        <v>95.0</v>
      </c>
      <c r="G15" s="8"/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33.0" customHeight="1">
      <c r="A16" s="7">
        <v>180.0</v>
      </c>
      <c r="B16" s="8" t="s">
        <v>34</v>
      </c>
      <c r="C16" s="9" t="str">
        <f>HYPERLINK("http://bip.podkowalesna.pl/wp-content/uploads/2018/09/180.75107.2015.pdf","180.75107.2015")</f>
        <v>180.75107.2015</v>
      </c>
      <c r="D16" s="8" t="s">
        <v>41</v>
      </c>
      <c r="E16" s="8" t="s">
        <v>42</v>
      </c>
      <c r="F16" s="12">
        <v>95.0</v>
      </c>
      <c r="G16" s="8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30.0" customHeight="1">
      <c r="A17" s="10">
        <v>181.0</v>
      </c>
      <c r="B17" s="8" t="s">
        <v>34</v>
      </c>
      <c r="C17" s="9" t="str">
        <f>HYPERLINK("http://bip.podkowalesna.pl/wp-content/uploads/2018/09/181.75107.2015.pdf","181.75107.2015")</f>
        <v>181.75107.2015</v>
      </c>
      <c r="D17" s="8" t="s">
        <v>43</v>
      </c>
      <c r="E17" s="8" t="s">
        <v>44</v>
      </c>
      <c r="F17" s="12">
        <v>95.0</v>
      </c>
      <c r="G17" s="8"/>
      <c r="H17" s="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45.0" customHeight="1">
      <c r="A18" s="7">
        <v>182.0</v>
      </c>
      <c r="B18" s="8" t="s">
        <v>34</v>
      </c>
      <c r="C18" s="9" t="str">
        <f>HYPERLINK("http://bip.podkowalesna.pl/wp-content/uploads/2018/09/182.75107.2015.pdf","182.75107.2015")</f>
        <v>182.75107.2015</v>
      </c>
      <c r="D18" s="8" t="s">
        <v>45</v>
      </c>
      <c r="E18" s="8" t="s">
        <v>46</v>
      </c>
      <c r="F18" s="12">
        <v>215.0</v>
      </c>
      <c r="G18" s="8"/>
      <c r="H18" s="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30.0" customHeight="1">
      <c r="A19" s="10">
        <v>183.0</v>
      </c>
      <c r="B19" s="8" t="s">
        <v>34</v>
      </c>
      <c r="C19" s="9" t="str">
        <f>HYPERLINK("http://bip.podkowalesna.pl/wp-content/uploads/2018/09/184.75107.2015-.pdf","183.75107.2015")</f>
        <v>183.75107.2015</v>
      </c>
      <c r="D19" s="8" t="s">
        <v>47</v>
      </c>
      <c r="E19" s="8" t="s">
        <v>48</v>
      </c>
      <c r="F19" s="12">
        <v>400.0</v>
      </c>
      <c r="G19" s="8"/>
      <c r="H19" s="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30.0" customHeight="1">
      <c r="A20" s="7">
        <v>184.0</v>
      </c>
      <c r="B20" s="8" t="s">
        <v>34</v>
      </c>
      <c r="C20" s="9" t="str">
        <f>HYPERLINK("http://bip.podkowalesna.pl/wp-content/uploads/2018/09/185.40002.2015.pdf","184.75107.2015")</f>
        <v>184.75107.2015</v>
      </c>
      <c r="D20" s="8" t="s">
        <v>49</v>
      </c>
      <c r="E20" s="8" t="s">
        <v>50</v>
      </c>
      <c r="F20" s="12">
        <v>400.0</v>
      </c>
      <c r="G20" s="8"/>
      <c r="H20" s="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45.0" customHeight="1">
      <c r="A21" s="10">
        <v>185.0</v>
      </c>
      <c r="B21" s="8" t="s">
        <v>34</v>
      </c>
      <c r="C21" s="8" t="s">
        <v>51</v>
      </c>
      <c r="D21" s="8" t="s">
        <v>52</v>
      </c>
      <c r="E21" s="8" t="s">
        <v>53</v>
      </c>
      <c r="F21" s="8">
        <v>1156.2</v>
      </c>
      <c r="G21" s="8"/>
      <c r="H21" s="8">
        <v>940.0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45.0" customHeight="1">
      <c r="A22" s="7">
        <v>186.0</v>
      </c>
      <c r="B22" s="8" t="s">
        <v>34</v>
      </c>
      <c r="C22" s="9" t="str">
        <f>HYPERLINK("http://bip.podkowalesna.pl/wp-content/uploads/2018/09/186.70005.2015.pdf","186.70005.2015")</f>
        <v>186.70005.2015</v>
      </c>
      <c r="D22" s="8" t="s">
        <v>54</v>
      </c>
      <c r="E22" s="8" t="s">
        <v>55</v>
      </c>
      <c r="F22" s="8" t="s">
        <v>56</v>
      </c>
      <c r="G22" s="8"/>
      <c r="H22" s="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75.0" customHeight="1">
      <c r="A23" s="10">
        <v>187.0</v>
      </c>
      <c r="B23" s="8" t="s">
        <v>34</v>
      </c>
      <c r="C23" s="9" t="str">
        <f>HYPERLINK("http://bip.podkowalesna.pl/wp-content/uploads/2018/09/187.80104.2015.pdf","187.80104.2015")</f>
        <v>187.80104.2015</v>
      </c>
      <c r="D23" s="8" t="s">
        <v>57</v>
      </c>
      <c r="E23" s="8" t="s">
        <v>58</v>
      </c>
      <c r="F23" s="13">
        <v>32545.8</v>
      </c>
      <c r="G23" s="8"/>
      <c r="H23" s="13">
        <v>26460.0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60.0" customHeight="1">
      <c r="A24" s="7">
        <v>188.0</v>
      </c>
      <c r="B24" s="8" t="s">
        <v>59</v>
      </c>
      <c r="C24" s="9" t="str">
        <f>HYPERLINK("http://bip.podkowalesna.pl/wp-content/uploads/2018/09/188.92195.2015.pdf","188.92195.2015")</f>
        <v>188.92195.2015</v>
      </c>
      <c r="D24" s="8" t="s">
        <v>60</v>
      </c>
      <c r="E24" s="8" t="s">
        <v>61</v>
      </c>
      <c r="F24" s="8">
        <v>12300.0</v>
      </c>
      <c r="G24" s="8"/>
      <c r="H24" s="8">
        <v>10000.0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30.0" customHeight="1">
      <c r="A25" s="10">
        <v>189.0</v>
      </c>
      <c r="B25" s="8" t="s">
        <v>59</v>
      </c>
      <c r="C25" s="9" t="str">
        <f>HYPERLINK("http://bip.podkowalesna.pl/wp-content/uploads/2018/09/189.75023.2015.pdf","189.75023.2015")</f>
        <v>189.75023.2015</v>
      </c>
      <c r="D25" s="8" t="s">
        <v>62</v>
      </c>
      <c r="E25" s="8" t="s">
        <v>63</v>
      </c>
      <c r="F25" s="8">
        <v>828.62</v>
      </c>
      <c r="G25" s="8"/>
      <c r="H25" s="8">
        <v>673.68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30.0" customHeight="1">
      <c r="A26" s="7">
        <v>190.0</v>
      </c>
      <c r="B26" s="8" t="s">
        <v>59</v>
      </c>
      <c r="C26" s="9" t="str">
        <f>HYPERLINK("http://bip.podkowalesna.pl/wp-content/uploads/2018/09/190.90001.2015.pdf","190.90001.2015")</f>
        <v>190.90001.2015</v>
      </c>
      <c r="D26" s="8" t="s">
        <v>64</v>
      </c>
      <c r="E26" s="8" t="s">
        <v>65</v>
      </c>
      <c r="F26" s="8">
        <v>2607.6</v>
      </c>
      <c r="G26" s="8"/>
      <c r="H26" s="14">
        <v>2120.0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45.0" customHeight="1">
      <c r="A27" s="10">
        <v>191.0</v>
      </c>
      <c r="B27" s="8" t="s">
        <v>66</v>
      </c>
      <c r="C27" s="9" t="str">
        <f>HYPERLINK("http://bip.podkowalesna.pl/wp-content/uploads/2018/09/191.60016.2015.pdf","191.60016.2015")</f>
        <v>191.60016.2015</v>
      </c>
      <c r="D27" s="8" t="s">
        <v>67</v>
      </c>
      <c r="E27" s="8" t="s">
        <v>68</v>
      </c>
      <c r="F27" s="8">
        <v>2152.5</v>
      </c>
      <c r="G27" s="8"/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33.0" customHeight="1">
      <c r="A28" s="7">
        <v>192.0</v>
      </c>
      <c r="B28" s="8" t="s">
        <v>66</v>
      </c>
      <c r="C28" s="9" t="str">
        <f>HYPERLINK("http://bip.podkowalesna.pl/wp-content/uploads/2018/09/192.75022.2015.pdf","192.75022.2015")</f>
        <v>192.75022.2015</v>
      </c>
      <c r="D28" s="8" t="s">
        <v>69</v>
      </c>
      <c r="E28" s="8" t="s">
        <v>70</v>
      </c>
      <c r="F28" s="8">
        <v>375.0</v>
      </c>
      <c r="G28" s="8"/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30.0" customHeight="1">
      <c r="A29" s="10">
        <v>193.0</v>
      </c>
      <c r="B29" s="8" t="s">
        <v>66</v>
      </c>
      <c r="C29" s="9" t="str">
        <f>HYPERLINK("http://bip.podkowalesna.pl/wp-content/uploads/2018/09/193.75023.2015.pdf","193.75023.2015")</f>
        <v>193.75023.2015</v>
      </c>
      <c r="D29" s="8" t="s">
        <v>71</v>
      </c>
      <c r="E29" s="8" t="s">
        <v>72</v>
      </c>
      <c r="F29" s="8">
        <v>97.17</v>
      </c>
      <c r="G29" s="8"/>
      <c r="H29" s="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45.0" customHeight="1">
      <c r="A30" s="7">
        <v>194.0</v>
      </c>
      <c r="B30" s="8" t="s">
        <v>66</v>
      </c>
      <c r="C30" s="9" t="str">
        <f>HYPERLINK("http://bip.podkowalesna.pl/wp-content/uploads/2018/09/194.60016.2015..pdf","194.60016.2015")</f>
        <v>194.60016.2015</v>
      </c>
      <c r="D30" s="8" t="s">
        <v>24</v>
      </c>
      <c r="E30" s="8" t="s">
        <v>73</v>
      </c>
      <c r="F30" s="8" t="s">
        <v>74</v>
      </c>
      <c r="G30" s="8"/>
      <c r="H30" s="8" t="s">
        <v>75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45.0" customHeight="1">
      <c r="A31" s="10">
        <v>195.0</v>
      </c>
      <c r="B31" s="8" t="s">
        <v>76</v>
      </c>
      <c r="C31" s="9" t="str">
        <f>HYPERLINK("http://bip.podkowalesna.pl/wp-content/uploads/2018/09/195.92195.2015.pdf","195.92195.2015")</f>
        <v>195.92195.2015</v>
      </c>
      <c r="D31" s="8" t="s">
        <v>77</v>
      </c>
      <c r="E31" s="8" t="s">
        <v>78</v>
      </c>
      <c r="F31" s="8">
        <v>2000.0</v>
      </c>
      <c r="G31" s="8"/>
      <c r="H31" s="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30.0" customHeight="1">
      <c r="A32" s="7">
        <v>196.0</v>
      </c>
      <c r="B32" s="8" t="s">
        <v>76</v>
      </c>
      <c r="C32" s="9" t="str">
        <f>HYPERLINK("http://bip.podkowalesna.pl/wp-content/uploads/2018/09/196.40002.2015.pdf","196.40002.2015")</f>
        <v>196.40002.2015</v>
      </c>
      <c r="D32" s="8" t="s">
        <v>79</v>
      </c>
      <c r="E32" s="8" t="s">
        <v>80</v>
      </c>
      <c r="F32" s="8">
        <v>6606.33</v>
      </c>
      <c r="G32" s="8"/>
      <c r="H32" s="8">
        <v>5371.0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45.0" customHeight="1">
      <c r="A33" s="10">
        <v>197.0</v>
      </c>
      <c r="B33" s="8" t="s">
        <v>76</v>
      </c>
      <c r="C33" s="9" t="str">
        <f>HYPERLINK("http://bip.podkowalesna.pl/wp-content/uploads/2018/09/197.85154.2015.pdf","197.85154.2015")</f>
        <v>197.85154.2015</v>
      </c>
      <c r="D33" s="8" t="s">
        <v>81</v>
      </c>
      <c r="E33" s="8" t="s">
        <v>82</v>
      </c>
      <c r="F33" s="8">
        <v>2880.0</v>
      </c>
      <c r="G33" s="8"/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45.0" customHeight="1">
      <c r="A34" s="7">
        <v>198.0</v>
      </c>
      <c r="B34" s="8" t="s">
        <v>83</v>
      </c>
      <c r="C34" s="9" t="str">
        <f>HYPERLINK("http://bip.podkowalesna.pl/wp-content/uploads/2018/09/198.80101.2015.pdf","198.80101.2015")</f>
        <v>198.80101.2015</v>
      </c>
      <c r="D34" s="8" t="s">
        <v>84</v>
      </c>
      <c r="E34" s="8" t="s">
        <v>85</v>
      </c>
      <c r="F34" s="8">
        <v>68388.81</v>
      </c>
      <c r="G34" s="8"/>
      <c r="H34" s="8">
        <v>55600.66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45.0" customHeight="1">
      <c r="A35" s="10">
        <v>199.0</v>
      </c>
      <c r="B35" s="8" t="s">
        <v>86</v>
      </c>
      <c r="C35" s="9" t="str">
        <f>HYPERLINK("http://bip.podkowalesna.pl/wp-content/uploads/2018/09/199.75023.2015.pdf","199.75023.2015")</f>
        <v>199.75023.2015</v>
      </c>
      <c r="D35" s="8" t="s">
        <v>87</v>
      </c>
      <c r="E35" s="8" t="s">
        <v>88</v>
      </c>
      <c r="F35" s="8">
        <v>350.0</v>
      </c>
      <c r="G35" s="8"/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46.5" customHeight="1">
      <c r="A36" s="15">
        <v>200.0</v>
      </c>
      <c r="B36" s="16" t="s">
        <v>86</v>
      </c>
      <c r="C36" s="17" t="str">
        <f>HYPERLINK("http://bip.podkowalesna.pl/wp-content/uploads/2018/09/200.75023.2015.pdf","200.75023.2015")</f>
        <v>200.75023.2015</v>
      </c>
      <c r="D36" s="16" t="s">
        <v>89</v>
      </c>
      <c r="E36" s="16" t="s">
        <v>90</v>
      </c>
      <c r="F36" s="16">
        <v>246.0</v>
      </c>
      <c r="G36" s="16"/>
      <c r="H36" s="16">
        <v>200.0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58.5" customHeight="1">
      <c r="A37" s="7">
        <v>201.0</v>
      </c>
      <c r="B37" s="7" t="s">
        <v>91</v>
      </c>
      <c r="C37" s="18" t="str">
        <f>HYPERLINK("http://bip.podkowalesna.pl/wp-content/uploads/2018/09/201.80101.2015.pdf","201.80101.2015")</f>
        <v>201.80101.2015</v>
      </c>
      <c r="D37" s="7" t="s">
        <v>92</v>
      </c>
      <c r="E37" s="19" t="s">
        <v>93</v>
      </c>
      <c r="F37" s="13">
        <v>3475.37</v>
      </c>
      <c r="G37" s="7"/>
      <c r="H37" s="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45.0" customHeight="1">
      <c r="A38" s="7">
        <v>202.0</v>
      </c>
      <c r="B38" s="7" t="s">
        <v>94</v>
      </c>
      <c r="C38" s="18" t="str">
        <f>HYPERLINK("http://bip.podkowalesna.pl/wp-content/uploads/2018/09/202.90004.2015.pdf","202.90004.2015")</f>
        <v>202.90004.2015</v>
      </c>
      <c r="D38" s="7" t="s">
        <v>95</v>
      </c>
      <c r="E38" s="8" t="s">
        <v>96</v>
      </c>
      <c r="F38" s="20">
        <v>7380.0</v>
      </c>
      <c r="G38" s="7"/>
      <c r="H38" s="21">
        <v>6000.0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45.0" customHeight="1">
      <c r="A39" s="7">
        <v>203.0</v>
      </c>
      <c r="B39" s="7" t="s">
        <v>94</v>
      </c>
      <c r="C39" s="18" t="str">
        <f>HYPERLINK("http://bip.podkowalesna.pl/wp-content/uploads/2018/09/203.60016.2015.pdf","203.60016.2015")</f>
        <v>203.60016.2015</v>
      </c>
      <c r="D39" s="7" t="s">
        <v>97</v>
      </c>
      <c r="E39" s="8" t="s">
        <v>98</v>
      </c>
      <c r="F39" s="8" t="s">
        <v>99</v>
      </c>
      <c r="G39" s="7"/>
      <c r="H39" s="7" t="s">
        <v>100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30.0" customHeight="1">
      <c r="A40" s="7">
        <v>204.0</v>
      </c>
      <c r="B40" s="7" t="s">
        <v>94</v>
      </c>
      <c r="C40" s="18" t="str">
        <f>HYPERLINK("http://bip.podkowalesna.pl/wp-content/uploads/2018/09/204.92695.2015.pdf","204.92695.2015")</f>
        <v>204.92695.2015</v>
      </c>
      <c r="D40" s="8" t="s">
        <v>101</v>
      </c>
      <c r="E40" s="7" t="s">
        <v>102</v>
      </c>
      <c r="F40" s="14">
        <v>7109.4</v>
      </c>
      <c r="G40" s="7"/>
      <c r="H40" s="22">
        <v>5780.0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30.0" customHeight="1">
      <c r="A41" s="7">
        <v>205.0</v>
      </c>
      <c r="B41" s="7" t="s">
        <v>103</v>
      </c>
      <c r="C41" s="18" t="str">
        <f>HYPERLINK("http://bip.podkowalesna.pl/wp-content/uploads/2018/09/205.90004.2015.pdf","205.90004.2015")</f>
        <v>205.90004.2015</v>
      </c>
      <c r="D41" s="8" t="s">
        <v>104</v>
      </c>
      <c r="E41" s="7" t="s">
        <v>105</v>
      </c>
      <c r="F41" s="14">
        <v>527.0</v>
      </c>
      <c r="G41" s="7"/>
      <c r="H41" s="22">
        <v>487.96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30.0" customHeight="1">
      <c r="A42" s="7">
        <v>206.0</v>
      </c>
      <c r="B42" s="7" t="s">
        <v>106</v>
      </c>
      <c r="C42" s="18" t="str">
        <f>HYPERLINK("http://bip.podkowalesna.pl/wp-content/uploads/2018/09/206.90003.2015.pdf","206.90003.2015")</f>
        <v>206.90003.2015</v>
      </c>
      <c r="D42" s="8" t="s">
        <v>107</v>
      </c>
      <c r="E42" s="8" t="s">
        <v>108</v>
      </c>
      <c r="F42" s="14">
        <v>147.6</v>
      </c>
      <c r="G42" s="7"/>
      <c r="H42" s="22">
        <v>120.0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30.0" customHeight="1">
      <c r="A43" s="7">
        <v>207.0</v>
      </c>
      <c r="B43" s="7" t="s">
        <v>109</v>
      </c>
      <c r="C43" s="18" t="str">
        <f>HYPERLINK("http://bip.podkowalesna.pl/wp-content/uploads/2018/09/207.92195.2015.pdf","207.92195.2015")</f>
        <v>207.92195.2015</v>
      </c>
      <c r="D43" s="8" t="s">
        <v>110</v>
      </c>
      <c r="E43" s="8" t="s">
        <v>111</v>
      </c>
      <c r="F43" s="22">
        <v>490.0</v>
      </c>
      <c r="G43" s="7"/>
      <c r="H43" s="22">
        <v>398.38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30.0" customHeight="1">
      <c r="A44" s="7">
        <v>208.0</v>
      </c>
      <c r="B44" s="7" t="s">
        <v>109</v>
      </c>
      <c r="C44" s="18" t="str">
        <f>HYPERLINK("http://bip.podkowalesna.pl/wp-content/uploads/2018/09/208.92195.2015.pdf","208.92195.2015")</f>
        <v>208.92195.2015</v>
      </c>
      <c r="D44" s="8" t="s">
        <v>112</v>
      </c>
      <c r="E44" s="8" t="s">
        <v>113</v>
      </c>
      <c r="F44" s="22">
        <v>1107.0</v>
      </c>
      <c r="G44" s="7"/>
      <c r="H44" s="22">
        <v>900.0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05.0" customHeight="1">
      <c r="A45" s="7">
        <v>209.0</v>
      </c>
      <c r="B45" s="7" t="s">
        <v>109</v>
      </c>
      <c r="C45" s="18" t="str">
        <f>HYPERLINK("http://bip.podkowalesna.pl/wp-content/uploads/2018/09/209.75023.2015.pdf","209.75023.2015")</f>
        <v>209.75023.2015</v>
      </c>
      <c r="D45" s="8" t="s">
        <v>114</v>
      </c>
      <c r="E45" s="8" t="s">
        <v>115</v>
      </c>
      <c r="F45" s="22">
        <v>24600.0</v>
      </c>
      <c r="G45" s="7"/>
      <c r="H45" s="22">
        <v>20000.0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75.0" customHeight="1">
      <c r="A46" s="7">
        <v>210.0</v>
      </c>
      <c r="B46" s="7" t="s">
        <v>109</v>
      </c>
      <c r="C46" s="18" t="str">
        <f>HYPERLINK("http://bip.podkowalesna.pl/wp-content/uploads/2018/09/210.75023.2015.pdf","210.75023.2015")</f>
        <v>210.75023.2015</v>
      </c>
      <c r="D46" s="8" t="s">
        <v>116</v>
      </c>
      <c r="E46" s="8" t="s">
        <v>117</v>
      </c>
      <c r="F46" s="22">
        <v>5000.0</v>
      </c>
      <c r="G46" s="7" t="s">
        <v>118</v>
      </c>
      <c r="H46" s="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45.0" customHeight="1">
      <c r="A47" s="7">
        <v>211.0</v>
      </c>
      <c r="B47" s="7" t="s">
        <v>109</v>
      </c>
      <c r="C47" s="18" t="str">
        <f>HYPERLINK("http://bip.podkowalesna.pl/wp-content/uploads/2018/09/211.70005.2015.pdf","211.70005.2015")</f>
        <v>211.70005.2015</v>
      </c>
      <c r="D47" s="8" t="s">
        <v>119</v>
      </c>
      <c r="E47" s="8" t="s">
        <v>120</v>
      </c>
      <c r="F47" s="7" t="s">
        <v>121</v>
      </c>
      <c r="G47" s="7"/>
      <c r="H47" s="7" t="s">
        <v>122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</sheetData>
  <mergeCells count="2">
    <mergeCell ref="A2:G2"/>
    <mergeCell ref="D1:G1"/>
  </mergeCells>
  <printOptions/>
  <pageMargins bottom="0.75" footer="0.0" header="0.0" left="0.7" right="0.7" top="0.75"/>
  <pageSetup orientation="landscape"/>
  <drawing r:id="rId1"/>
</worksheet>
</file>