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5" sheetId="1" r:id="rId3"/>
  </sheets>
  <definedNames/>
  <calcPr/>
</workbook>
</file>

<file path=xl/sharedStrings.xml><?xml version="1.0" encoding="utf-8"?>
<sst xmlns="http://schemas.openxmlformats.org/spreadsheetml/2006/main" count="155" uniqueCount="115">
  <si>
    <t xml:space="preserve">Załącznik nr 1 do Zarządzenia Nr 92/2014 Burmistrza Miasta Podkowy Leśnej z dnia 30 grudnia 2014 r.          </t>
  </si>
  <si>
    <t xml:space="preserve">CENTRALNY REJESTR UMÓW        Rok 2015       </t>
  </si>
  <si>
    <t>Lp.</t>
  </si>
  <si>
    <t>Data zawarcia umowy</t>
  </si>
  <si>
    <t>Numer umowy</t>
  </si>
  <si>
    <t>Nazwa oferenta/usługodawcy</t>
  </si>
  <si>
    <t>Przedmiot umowy</t>
  </si>
  <si>
    <t>Wartość zamówienia brutto</t>
  </si>
  <si>
    <t>Uwagi</t>
  </si>
  <si>
    <t>Wartość zamówienia netto</t>
  </si>
  <si>
    <t>03.04.2015</t>
  </si>
  <si>
    <t>"Mag-Dal" Magdalena Krzemińska, Poznań</t>
  </si>
  <si>
    <t>Tabliczki kierunkowe do lokali wyborczych</t>
  </si>
  <si>
    <t>Zakład Wodociągów i Kanalizacji Sp. Z o.o., Grodzisk Mazowiecki</t>
  </si>
  <si>
    <t>Dostarczenie części zamiennych dla przepompowni ścieków w Podkowie Leśnej</t>
  </si>
  <si>
    <t>Naprawy pomp kanalizacyjnych w Podkowie Leśnej</t>
  </si>
  <si>
    <t>07.04.2015</t>
  </si>
  <si>
    <t>Powiat Grodziski, ul. Kościuszki 30, 05-825 Grodzisk Maz.</t>
  </si>
  <si>
    <t>Pomoc finansowa dla Muzeum Iwaszkiewiczów w Stawisku</t>
  </si>
  <si>
    <t>Krzysztof Jaworski, Brwinów</t>
  </si>
  <si>
    <t>materiał filmowy z koncertu mazowsza (Requiem)</t>
  </si>
  <si>
    <t>08.04.2015</t>
  </si>
  <si>
    <t>Usługi Geodezyjne Daniel Wasiak, Pruszków</t>
  </si>
  <si>
    <t xml:space="preserve">aktualizacja mapy do celów projektowych terenu Parku Przyjaźni Polsko Wegierskiej </t>
  </si>
  <si>
    <t>09.04.2015</t>
  </si>
  <si>
    <t>Harvest Sp. z o.o., Milanówek</t>
  </si>
  <si>
    <t xml:space="preserve">100 szt. T-shirtów </t>
  </si>
  <si>
    <t>10.04.2015</t>
  </si>
  <si>
    <t>Strojesportowe.pl, Łódź</t>
  </si>
  <si>
    <t>16kpl strojów sportowych dla UKS Dwójka w Podkowie Leśnej</t>
  </si>
  <si>
    <t>Daniel Kupc, Sochaczew</t>
  </si>
  <si>
    <t>sędziowanie podczas zawodów piłki ręcznej chłopców w ramach Turnieju Mazovia w Zespole Szkół Samorządowych w Podkowie Leśnej w godz. 9.00-14.00 w dniu 11 kwietnia 2015r.</t>
  </si>
  <si>
    <t>Małgorzata Niewiadomska</t>
  </si>
  <si>
    <t>Sporządzenie i aktualizacja spisu wyborców</t>
  </si>
  <si>
    <t>13.04.2015</t>
  </si>
  <si>
    <t>Joanna Kacprowicz</t>
  </si>
  <si>
    <t>Kompleksowego i skutecznego przeprowadzenia postępowania o udzielenie zamówienia publicznego dot. Przebudowy ul. Bukowej na odcinku od ul. Grabowej do granicy miasta (ul. Podleśna) w Podkowie Leśnej oraz wykonanie stałej organizacji ruchu (w tym budowa progów) na odcinku od skrzyżowania ul. Lipowej do granicy miasta (ul. Podlwśna).</t>
  </si>
  <si>
    <t>ATEST, Warszawa</t>
  </si>
  <si>
    <t>Wykonanie przeglądu technicznego skateparku w Podkowie Leśnej</t>
  </si>
  <si>
    <t>Stowarzyszenie Międzyszkolny Klub Sportowy, Pruszków</t>
  </si>
  <si>
    <t>Realizacja zadania publicznego: "Zajęcia koszykówki w Podkowie Leśnej dla dzieci z rocznika 2002 i młodszych"</t>
  </si>
  <si>
    <t>15.04.2015</t>
  </si>
  <si>
    <t>Copy s.c., Warszawa</t>
  </si>
  <si>
    <t>Urządzenie KONICA MINOLTA BIZHUB C224e z dodatkowymi modułami oraz oryginalnymi tonerami</t>
  </si>
  <si>
    <t xml:space="preserve">Zacisze S. A., Grodzisk Mazowiecki </t>
  </si>
  <si>
    <t>Farba czerwona i biała do malowania pasów na asfalcie</t>
  </si>
  <si>
    <t>SILIKAT BUD, Piastów</t>
  </si>
  <si>
    <t xml:space="preserve">worki na śmiecie 120l 160l </t>
  </si>
  <si>
    <t>16.04.2015</t>
  </si>
  <si>
    <t>Szkoła Podstawowa nr 2, Podkowa Leśna</t>
  </si>
  <si>
    <t xml:space="preserve">Dotacja </t>
  </si>
  <si>
    <t>10.646</t>
  </si>
  <si>
    <t xml:space="preserve">17.04.2015 </t>
  </si>
  <si>
    <t>SIETOM Sp. z o.o., Warszawa</t>
  </si>
  <si>
    <t>Tonery na wybory do drukarki HP Laser Jet CM2320fxi MFP</t>
  </si>
  <si>
    <t>21.04.2015</t>
  </si>
  <si>
    <t>ZWiK Sp. z o.o., Grodzisk Mazowiecki</t>
  </si>
  <si>
    <t>Naprawa dwóch pomp sieciowych poprzez wymianę łożysk w silnikach</t>
  </si>
  <si>
    <t>Przetfornica częstotliwości</t>
  </si>
  <si>
    <t>Ubrania robocze dla pracowników Urzedu Miasta</t>
  </si>
  <si>
    <t>17.04.2015</t>
  </si>
  <si>
    <t>Toner do drukarki HP Laser Jet CM2320fxi MFP</t>
  </si>
  <si>
    <t>Mazowiecka Komenda Woj. Państwowej Straży Pożarnej, Warszawa</t>
  </si>
  <si>
    <t>Dofinansowanie</t>
  </si>
  <si>
    <t>10.000,00</t>
  </si>
  <si>
    <t>Komenda Powiatowa Policji, Grodzisk Mazowiecki</t>
  </si>
  <si>
    <t xml:space="preserve">Dofinansowanie dla KPP </t>
  </si>
  <si>
    <t>20.000,00</t>
  </si>
  <si>
    <t>Mariusz Pietrzak</t>
  </si>
  <si>
    <t>Zadania koordynatora gminnego ds. obsługi informatycznej w wyborach Prezydenta RP</t>
  </si>
  <si>
    <t>22.04.2015</t>
  </si>
  <si>
    <t>Centrum Kontroli Placów Zabaw   Sp. z o. o., Piastów</t>
  </si>
  <si>
    <t>Naprawa sprzętu-zabawek znajdujących się na placu zabaw w Podkowie Leśnej</t>
  </si>
  <si>
    <t>Radosław Wilamowski</t>
  </si>
  <si>
    <t>Przygotowanie lokali wyborczych (OKW 1 i OKW 2)</t>
  </si>
  <si>
    <t>Andrzej Szymborski</t>
  </si>
  <si>
    <t>Przygotowanie lokali wyborczych (OKW 3 i OKW 4)</t>
  </si>
  <si>
    <t>23.04.2015</t>
  </si>
  <si>
    <t>Stowarzyszenie Parassol - Owczarnia,Polski Ośrodek Międzynarodowego Instytutu Teatralnego ITI - Warszawa</t>
  </si>
  <si>
    <t>Realizacja zadania publicznego pt. "Kalejdoskop, czyli przestrzenie Iwaszkiewicza w Podkowie Leśnej"</t>
  </si>
  <si>
    <t>Piotr Kamiński</t>
  </si>
  <si>
    <t>Operator informatyczny obwodowej komisji wyborczej nr 4</t>
  </si>
  <si>
    <t>Agnieszka Radziak</t>
  </si>
  <si>
    <t>Operator informatyczny obwodowej komisji wyborczej nr 3</t>
  </si>
  <si>
    <t>Anna Wrzosek</t>
  </si>
  <si>
    <t>Operator informatyczny obwodowej komisji wyborczej nr 2</t>
  </si>
  <si>
    <t>Sylwia Krzemianowska</t>
  </si>
  <si>
    <t>Operator informatyczny obwodowej komisji wyborczej nr 1</t>
  </si>
  <si>
    <t>Wielobranżowy Zakład Bud.-Usługowy "POLMAXBAU", Milanówek</t>
  </si>
  <si>
    <t>Naprawa nawierzchni tłuczniowej, profilowanie do spadków równiarką z zagęszczeniem walcem wibracyjnym po uprzednim uzupełnieniu ubytków kruszywem kamiennym</t>
  </si>
  <si>
    <t>Profilowanie do spadków ulic gruntowych równiarką i zagęszczenie walcem wibracyjnym</t>
  </si>
  <si>
    <t>28.04.2015</t>
  </si>
  <si>
    <t>Maria Domańska Weranda&amp;Cafe, Warszawa</t>
  </si>
  <si>
    <t xml:space="preserve">Catering na spotkanie w dniu 28.042015 </t>
  </si>
  <si>
    <t>Clipper Sp. z o.o., Warszawa</t>
  </si>
  <si>
    <t>Udostępnienie toalet przenośnych na imprezę cykliczną Rowerosacrum oraz Autosacrum (4 szt.)</t>
  </si>
  <si>
    <t>Paweł Dziedzicki</t>
  </si>
  <si>
    <t>Wykonanie dokumentacji projektowej w zakresie zmiany  stałej organizacji ruchu w ulicy Jałowcowej na odcinku od Jana Pawła II  do ul. Głogów w Podkowie Leśnej  wraz z uzyskaniem wszystkich wymaganych prawem uzgodnień i zatwierdzeń umożliwiających wprowadzenie zmian w organizacji ruchu</t>
  </si>
  <si>
    <t>3070,00 zł brutto</t>
  </si>
  <si>
    <t>2500,00 zł netto</t>
  </si>
  <si>
    <t>PHU "Jurek", Opacz</t>
  </si>
  <si>
    <t>Rower - nagroda Burmistrza na Rowerosacrum</t>
  </si>
  <si>
    <t>30.04.2015</t>
  </si>
  <si>
    <t>Małgorzata Wójcik-Szybińska</t>
  </si>
  <si>
    <t>Pełnienie funkcji członka Gminnej Komisji Rozwiązywania Problemów Alkoholowych</t>
  </si>
  <si>
    <t>nie przekroczy 1.500 zł</t>
  </si>
  <si>
    <t>Joanna Ratyńska</t>
  </si>
  <si>
    <t>Stowarzyszenie Związek Podkowian</t>
  </si>
  <si>
    <t>Realizacja zadnia publicznego pt. "Edukacja Ekologiczna"</t>
  </si>
  <si>
    <t>Stowarzyszenie Ogód Sztuk i Nauk</t>
  </si>
  <si>
    <t>Realizacja zadania publicznego pt. "Porozmawiajmy o … wzornictwie"</t>
  </si>
  <si>
    <t>Stowarzyszenie Ogród Sztuk i Nauk</t>
  </si>
  <si>
    <t>Realizacja zadania publicznego pt. "Organizacja wydarzeń popularyzujących i pielęgnujących tradycję, historię i dziedzictwo kulturowe w ramach XI Edycji Festiwalu Otwarte Ogrody w Podkowie Leśnej"</t>
  </si>
  <si>
    <t>Livenue Jakub Iwiński, Warszawa</t>
  </si>
  <si>
    <t>Nagłośnienie Autosacrum i Rowerosacrum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</si>
</sst>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zł&quot;;[Red]\-#,##0.00\ &quot;zł&quot;"/>
    <numFmt numFmtId="165" formatCode="#,##0\ &quot;zł&quot;;[Red]\-#,##0\ &quot;zł&quot;"/>
  </numFmts>
  <fonts count="8">
    <font>
      <sz val="10.0"/>
      <color rgb="FF000000"/>
      <name val="Arial"/>
    </font>
    <font>
      <sz val="11.0"/>
      <name val="Calibri"/>
    </font>
    <font>
      <sz val="9.0"/>
      <name val="Calibri"/>
    </font>
    <font>
      <b/>
      <sz val="22.0"/>
      <name val="Calibri"/>
    </font>
    <font/>
    <font>
      <b/>
      <sz val="10.0"/>
      <name val="Calibri"/>
    </font>
    <font>
      <u/>
      <sz val="11.0"/>
      <color rgb="FF0000FF"/>
      <name val="Calibri"/>
    </font>
    <font>
      <sz val="10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4" numFmtId="0" xfId="0" applyBorder="1" applyFont="1"/>
    <xf borderId="1" fillId="0" fontId="3" numFmtId="0" xfId="0" applyAlignment="1" applyBorder="1" applyFont="1">
      <alignment shrinkToFit="0" vertical="center" wrapText="0"/>
    </xf>
    <xf borderId="2" fillId="2" fontId="5" numFmtId="0" xfId="0" applyAlignment="1" applyBorder="1" applyFill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2" fillId="0" fontId="1" numFmtId="164" xfId="0" applyAlignment="1" applyBorder="1" applyFont="1" applyNumberForma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0"/>
    </xf>
    <xf borderId="2" fillId="0" fontId="1" numFmtId="165" xfId="0" applyAlignment="1" applyBorder="1" applyFont="1" applyNumberFormat="1">
      <alignment horizontal="center" shrinkToFit="0" vertical="center" wrapText="1"/>
    </xf>
    <xf borderId="2" fillId="0" fontId="1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12.29"/>
    <col customWidth="1" min="3" max="3" width="16.57"/>
    <col customWidth="1" min="4" max="4" width="33.0"/>
    <col customWidth="1" min="5" max="5" width="36.71"/>
    <col customWidth="1" min="6" max="6" width="17.14"/>
    <col customWidth="1" min="7" max="7" width="25.71"/>
    <col customWidth="1" min="8" max="8" width="17.86"/>
    <col customWidth="1" min="9" max="23" width="8.0"/>
  </cols>
  <sheetData>
    <row r="1">
      <c r="A1" s="1"/>
      <c r="B1" s="1"/>
      <c r="C1" s="1"/>
      <c r="D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49.5" customHeight="1">
      <c r="A2" s="3" t="s">
        <v>1</v>
      </c>
      <c r="B2" s="4"/>
      <c r="C2" s="4"/>
      <c r="D2" s="4"/>
      <c r="E2" s="4"/>
      <c r="F2" s="4"/>
      <c r="G2" s="4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40.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30.0" customHeight="1">
      <c r="A4" s="7">
        <v>122.0</v>
      </c>
      <c r="B4" s="8" t="s">
        <v>10</v>
      </c>
      <c r="C4" s="9" t="str">
        <f>HYPERLINK("http://bip.podkowalesna.pl/wp-content/uploads/2018/09/122.75107.2015.pdf","122.75107.2015")</f>
        <v>122.75107.2015</v>
      </c>
      <c r="D4" s="8" t="s">
        <v>11</v>
      </c>
      <c r="E4" s="8" t="s">
        <v>12</v>
      </c>
      <c r="F4" s="10">
        <v>651.9</v>
      </c>
      <c r="G4" s="8"/>
      <c r="H4" s="8">
        <v>530.0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45.0" customHeight="1">
      <c r="A5" s="11">
        <v>123.0</v>
      </c>
      <c r="B5" s="8" t="s">
        <v>10</v>
      </c>
      <c r="C5" s="9" t="str">
        <f>HYPERLINK("http://bip.podkowalesna.pl/wp-content/uploads/2018/09/123.90001.2015.pdf","123.90001.2015")</f>
        <v>123.90001.2015</v>
      </c>
      <c r="D5" s="8" t="s">
        <v>13</v>
      </c>
      <c r="E5" s="8" t="s">
        <v>14</v>
      </c>
      <c r="F5" s="8">
        <v>3162.33</v>
      </c>
      <c r="G5" s="8"/>
      <c r="H5" s="8">
        <v>2571.0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30.0" customHeight="1">
      <c r="A6" s="7">
        <v>124.0</v>
      </c>
      <c r="B6" s="8" t="s">
        <v>10</v>
      </c>
      <c r="C6" s="9" t="str">
        <f>HYPERLINK("http://bip.podkowalesna.pl/wp-content/uploads/2018/09/124.90001.2015.pdf","124.90001.2015")</f>
        <v>124.90001.2015</v>
      </c>
      <c r="D6" s="8" t="s">
        <v>13</v>
      </c>
      <c r="E6" s="8" t="s">
        <v>15</v>
      </c>
      <c r="F6" s="8">
        <v>34594.98</v>
      </c>
      <c r="G6" s="8"/>
      <c r="H6" s="8">
        <v>28126.0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30.0" customHeight="1">
      <c r="A7" s="11">
        <v>125.0</v>
      </c>
      <c r="B7" s="8" t="s">
        <v>16</v>
      </c>
      <c r="C7" s="9" t="str">
        <f>HYPERLINK("http://bip.podkowalesna.pl/wp-content/uploads/2018/09/125.92118.2015.pdf","125.92118.2015")</f>
        <v>125.92118.2015</v>
      </c>
      <c r="D7" s="8" t="s">
        <v>17</v>
      </c>
      <c r="E7" s="8" t="s">
        <v>18</v>
      </c>
      <c r="F7" s="12">
        <v>20000.0</v>
      </c>
      <c r="G7" s="8"/>
      <c r="H7" s="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30.0" customHeight="1">
      <c r="A8" s="7">
        <v>126.0</v>
      </c>
      <c r="B8" s="8" t="s">
        <v>16</v>
      </c>
      <c r="C8" s="9" t="str">
        <f>HYPERLINK("http://bip.podkowalesna.pl/wp-content/uploads/2018/09/126.92195.2015.pdf","126.92195.2015")</f>
        <v>126.92195.2015</v>
      </c>
      <c r="D8" s="8" t="s">
        <v>19</v>
      </c>
      <c r="E8" s="8" t="s">
        <v>20</v>
      </c>
      <c r="F8" s="8">
        <v>210.0</v>
      </c>
      <c r="G8" s="8"/>
      <c r="H8" s="8">
        <v>210.0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45.0" customHeight="1">
      <c r="A9" s="11">
        <v>127.0</v>
      </c>
      <c r="B9" s="8" t="s">
        <v>21</v>
      </c>
      <c r="C9" s="9" t="str">
        <f>HYPERLINK("http://bip.podkowalesna.pl/wp-content/uploads/2018/09/127.90004.2015.pdf","127.90004.2015")</f>
        <v>127.90004.2015</v>
      </c>
      <c r="D9" s="8" t="s">
        <v>22</v>
      </c>
      <c r="E9" s="8" t="s">
        <v>23</v>
      </c>
      <c r="F9" s="12">
        <v>1230.0</v>
      </c>
      <c r="G9" s="8"/>
      <c r="H9" s="12">
        <v>1000.0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15.75" customHeight="1">
      <c r="A10" s="7">
        <v>128.0</v>
      </c>
      <c r="B10" s="8" t="s">
        <v>24</v>
      </c>
      <c r="C10" s="9" t="str">
        <f>HYPERLINK("http://bip.podkowalesna.pl/wp-content/uploads/2018/09/128.92695.2015.pdf","128.92695.2015")</f>
        <v>128.92695.2015</v>
      </c>
      <c r="D10" s="8" t="s">
        <v>25</v>
      </c>
      <c r="E10" s="8" t="s">
        <v>26</v>
      </c>
      <c r="F10" s="8">
        <v>2162.34</v>
      </c>
      <c r="G10" s="8"/>
      <c r="H10" s="8">
        <v>1758.0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30.0" customHeight="1">
      <c r="A11" s="11">
        <v>129.0</v>
      </c>
      <c r="B11" s="8" t="s">
        <v>27</v>
      </c>
      <c r="C11" s="9" t="str">
        <f>HYPERLINK("http://bip.podkowalesna.pl/wp-content/uploads/2018/09/129.92695.2015.pdf","129.92695.2015")</f>
        <v>129.92695.2015</v>
      </c>
      <c r="D11" s="8" t="s">
        <v>28</v>
      </c>
      <c r="E11" s="8" t="s">
        <v>29</v>
      </c>
      <c r="F11" s="8">
        <v>1516.0</v>
      </c>
      <c r="G11" s="8"/>
      <c r="H11" s="8">
        <v>1232.52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90.0" customHeight="1">
      <c r="A12" s="7">
        <v>130.0</v>
      </c>
      <c r="B12" s="8" t="s">
        <v>27</v>
      </c>
      <c r="C12" s="9" t="str">
        <f>HYPERLINK("http://bip.podkowalesna.pl/wp-content/uploads/2018/09/130.92695.2015.pdf","130.92695.2015")</f>
        <v>130.92695.2015</v>
      </c>
      <c r="D12" s="8" t="s">
        <v>30</v>
      </c>
      <c r="E12" s="8" t="s">
        <v>31</v>
      </c>
      <c r="F12" s="8">
        <v>450.0</v>
      </c>
      <c r="G12" s="8"/>
      <c r="H12" s="8">
        <v>450.0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30.0" customHeight="1">
      <c r="A13" s="11">
        <v>131.0</v>
      </c>
      <c r="B13" s="8" t="s">
        <v>27</v>
      </c>
      <c r="C13" s="9" t="str">
        <f>HYPERLINK("http://bip.podkowalesna.pl/wp-content/uploads/2018/09/131.75107.2015.pdf","131.75107.2015")</f>
        <v>131.75107.2015</v>
      </c>
      <c r="D13" s="8" t="s">
        <v>32</v>
      </c>
      <c r="E13" s="8" t="s">
        <v>33</v>
      </c>
      <c r="F13" s="10">
        <v>900.0</v>
      </c>
      <c r="G13" s="8"/>
      <c r="H13" s="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165.0" customHeight="1">
      <c r="A14" s="7">
        <v>132.0</v>
      </c>
      <c r="B14" s="8" t="s">
        <v>34</v>
      </c>
      <c r="C14" s="9" t="str">
        <f>HYPERLINK("http://bip.podkowalesna.pl/wp-content/uploads/2018/09/132.60016.2015.pdf","132.60016.2015")</f>
        <v>132.60016.2015</v>
      </c>
      <c r="D14" s="8" t="s">
        <v>35</v>
      </c>
      <c r="E14" s="8" t="s">
        <v>36</v>
      </c>
      <c r="F14" s="10">
        <v>1000.0</v>
      </c>
      <c r="G14" s="8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30.0" customHeight="1">
      <c r="A15" s="11">
        <v>133.0</v>
      </c>
      <c r="B15" s="8" t="s">
        <v>34</v>
      </c>
      <c r="C15" s="9" t="str">
        <f>HYPERLINK("http://bip.podkowalesna.pl/wp-content/uploads/2018/09/133.92695.2015.pdf","133.92695.2015")</f>
        <v>133.92695.2015</v>
      </c>
      <c r="D15" s="8" t="s">
        <v>37</v>
      </c>
      <c r="E15" s="8" t="s">
        <v>38</v>
      </c>
      <c r="F15" s="8">
        <v>738.0</v>
      </c>
      <c r="G15" s="8"/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45.0" customHeight="1">
      <c r="A16" s="7">
        <v>134.0</v>
      </c>
      <c r="B16" s="8" t="s">
        <v>34</v>
      </c>
      <c r="C16" s="9" t="str">
        <f>HYPERLINK("http://bip.podkowalesna.pl/wp-content/uploads/2018/09/134.92695.2015.pdf","134.92695.2015")</f>
        <v>134.92695.2015</v>
      </c>
      <c r="D16" s="8" t="s">
        <v>39</v>
      </c>
      <c r="E16" s="8" t="s">
        <v>40</v>
      </c>
      <c r="F16" s="8">
        <v>4700.0</v>
      </c>
      <c r="G16" s="8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45.0" customHeight="1">
      <c r="A17" s="11">
        <v>135.0</v>
      </c>
      <c r="B17" s="8" t="s">
        <v>41</v>
      </c>
      <c r="C17" s="9" t="str">
        <f>HYPERLINK("http://bip.podkowalesna.pl/wp-content/uploads/2018/09/135.75023.2015.pdf","135.75023.2015")</f>
        <v>135.75023.2015</v>
      </c>
      <c r="D17" s="8" t="s">
        <v>42</v>
      </c>
      <c r="E17" s="8" t="s">
        <v>43</v>
      </c>
      <c r="F17" s="8">
        <v>11685.0</v>
      </c>
      <c r="G17" s="8"/>
      <c r="H17" s="8">
        <v>9500.0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30.0" customHeight="1">
      <c r="A18" s="7">
        <v>136.0</v>
      </c>
      <c r="B18" s="8" t="s">
        <v>41</v>
      </c>
      <c r="C18" s="9" t="str">
        <f>HYPERLINK("http://bip.podkowalesna.pl/wp-content/uploads/2018/09/136.60016.2015.pdf","136.60016.2015")</f>
        <v>136.60016.2015</v>
      </c>
      <c r="D18" s="8" t="s">
        <v>44</v>
      </c>
      <c r="E18" s="8" t="s">
        <v>45</v>
      </c>
      <c r="F18" s="8">
        <v>1067.0</v>
      </c>
      <c r="G18" s="8"/>
      <c r="H18" s="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29.25" customHeight="1">
      <c r="A19" s="11">
        <v>137.0</v>
      </c>
      <c r="B19" s="8" t="s">
        <v>41</v>
      </c>
      <c r="C19" s="9" t="str">
        <f>HYPERLINK("http://bip.podkowalesna.pl/wp-content/uploads/2018/09/137.90095.2015.pdf","137.90095.2015")</f>
        <v>137.90095.2015</v>
      </c>
      <c r="D19" s="8" t="s">
        <v>46</v>
      </c>
      <c r="E19" s="8" t="s">
        <v>47</v>
      </c>
      <c r="F19" s="10">
        <v>177.18</v>
      </c>
      <c r="G19" s="8"/>
      <c r="H19" s="10">
        <v>144.05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30.0" customHeight="1">
      <c r="A20" s="7">
        <v>138.0</v>
      </c>
      <c r="B20" s="8" t="s">
        <v>48</v>
      </c>
      <c r="C20" s="9" t="str">
        <f>HYPERLINK("http://bip.podkowalesna.pl/wp-content/uploads/2018/09/138.80101.2015.pdf","138.80101.2015")</f>
        <v>138.80101.2015</v>
      </c>
      <c r="D20" s="8" t="s">
        <v>49</v>
      </c>
      <c r="E20" s="8" t="s">
        <v>50</v>
      </c>
      <c r="F20" s="8" t="s">
        <v>51</v>
      </c>
      <c r="G20" s="8"/>
      <c r="H20" s="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30.0" customHeight="1">
      <c r="A21" s="11">
        <v>139.0</v>
      </c>
      <c r="B21" s="8" t="s">
        <v>52</v>
      </c>
      <c r="C21" s="9" t="str">
        <f>HYPERLINK("http://bip.podkowalesna.pl/wp-content/uploads/2018/09/139.75107.2015.pdf","139.75107.2015")</f>
        <v>139.75107.2015</v>
      </c>
      <c r="D21" s="8" t="s">
        <v>53</v>
      </c>
      <c r="E21" s="8" t="s">
        <v>54</v>
      </c>
      <c r="F21" s="8">
        <v>828.62</v>
      </c>
      <c r="G21" s="8"/>
      <c r="H21" s="8">
        <v>673.68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30.0" customHeight="1">
      <c r="A22" s="7">
        <v>140.0</v>
      </c>
      <c r="B22" s="8" t="s">
        <v>55</v>
      </c>
      <c r="C22" s="9" t="str">
        <f>HYPERLINK("http://bip.podkowalesna.pl/wp-content/uploads/2018/09/140.90001.2015.pdf","140.90001.2015")</f>
        <v>140.90001.2015</v>
      </c>
      <c r="D22" s="8" t="s">
        <v>56</v>
      </c>
      <c r="E22" s="8" t="s">
        <v>57</v>
      </c>
      <c r="F22" s="8">
        <v>885.6</v>
      </c>
      <c r="G22" s="8"/>
      <c r="H22" s="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30.0" customHeight="1">
      <c r="A23" s="11">
        <v>141.0</v>
      </c>
      <c r="B23" s="8" t="s">
        <v>55</v>
      </c>
      <c r="C23" s="9" t="str">
        <f>HYPERLINK("http://bip.podkowalesna.pl/wp-content/uploads/2018/09/141.40002.2015.pdf","141.40002.2015")</f>
        <v>141.40002.2015</v>
      </c>
      <c r="D23" s="8" t="s">
        <v>56</v>
      </c>
      <c r="E23" s="8" t="s">
        <v>58</v>
      </c>
      <c r="F23" s="8">
        <v>4003.65</v>
      </c>
      <c r="G23" s="8"/>
      <c r="H23" s="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30.0" customHeight="1">
      <c r="A24" s="7">
        <v>142.0</v>
      </c>
      <c r="B24" s="8" t="s">
        <v>55</v>
      </c>
      <c r="C24" s="9" t="str">
        <f>HYPERLINK("http://bip.podkowalesna.pl/wp-content/uploads/2018/09/142.90095.2015.pdf","142.90095.2015")</f>
        <v>142.90095.2015</v>
      </c>
      <c r="D24" s="8" t="s">
        <v>46</v>
      </c>
      <c r="E24" s="8" t="s">
        <v>59</v>
      </c>
      <c r="F24" s="8">
        <v>1406.0</v>
      </c>
      <c r="G24" s="8"/>
      <c r="H24" s="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30.0" customHeight="1">
      <c r="A25" s="11">
        <v>143.0</v>
      </c>
      <c r="B25" s="8" t="s">
        <v>60</v>
      </c>
      <c r="C25" s="9" t="str">
        <f>HYPERLINK("http://bip.podkowalesna.pl/wp-content/uploads/2018/09/143.75023.2015.pdf","143.75023.2015")</f>
        <v>143.75023.2015</v>
      </c>
      <c r="D25" s="8" t="s">
        <v>53</v>
      </c>
      <c r="E25" s="8" t="s">
        <v>61</v>
      </c>
      <c r="F25" s="8">
        <v>230.25</v>
      </c>
      <c r="G25" s="8"/>
      <c r="H25" s="8">
        <v>187.2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45.0" customHeight="1">
      <c r="A26" s="7">
        <v>144.0</v>
      </c>
      <c r="B26" s="8" t="s">
        <v>55</v>
      </c>
      <c r="C26" s="9" t="str">
        <f>HYPERLINK("http://bip.podkowalesna.pl/wp-content/uploads/2018/09/144.75411.2015.pdf","144.75411.2015")</f>
        <v>144.75411.2015</v>
      </c>
      <c r="D26" s="8" t="s">
        <v>62</v>
      </c>
      <c r="E26" s="8" t="s">
        <v>63</v>
      </c>
      <c r="F26" s="8" t="s">
        <v>64</v>
      </c>
      <c r="G26" s="8"/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30.0" customHeight="1">
      <c r="A27" s="11">
        <v>145.0</v>
      </c>
      <c r="B27" s="8" t="s">
        <v>55</v>
      </c>
      <c r="C27" s="9" t="str">
        <f>HYPERLINK("http://bip.podkowalesna.pl/wp-content/uploads/2018/09/145.75404.2015.pdf","145.75404.2015")</f>
        <v>145.75404.2015</v>
      </c>
      <c r="D27" s="8" t="s">
        <v>65</v>
      </c>
      <c r="E27" s="8" t="s">
        <v>66</v>
      </c>
      <c r="F27" s="8" t="s">
        <v>67</v>
      </c>
      <c r="G27" s="8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45.0" customHeight="1">
      <c r="A28" s="7">
        <v>146.0</v>
      </c>
      <c r="B28" s="8" t="s">
        <v>55</v>
      </c>
      <c r="C28" s="9" t="str">
        <f>HYPERLINK("http://bip.podkowalesna.pl/wp-content/uploads/2018/09/146.75107.2015.pdf","146.75107.2015")</f>
        <v>146.75107.2015</v>
      </c>
      <c r="D28" s="8" t="s">
        <v>68</v>
      </c>
      <c r="E28" s="8" t="s">
        <v>69</v>
      </c>
      <c r="F28" s="8">
        <v>430.0</v>
      </c>
      <c r="G28" s="8"/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30.0" customHeight="1">
      <c r="A29" s="11">
        <v>147.0</v>
      </c>
      <c r="B29" s="8" t="s">
        <v>70</v>
      </c>
      <c r="C29" s="9" t="str">
        <f>HYPERLINK("http://bip.podkowalesna.pl/wp-content/uploads/2018/09/147.90004.2015.pdf","147.90004.2015")</f>
        <v>147.90004.2015</v>
      </c>
      <c r="D29" s="8" t="s">
        <v>71</v>
      </c>
      <c r="E29" s="8" t="s">
        <v>72</v>
      </c>
      <c r="F29" s="8">
        <v>5916.3</v>
      </c>
      <c r="G29" s="8"/>
      <c r="H29" s="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30.0" customHeight="1">
      <c r="A30" s="7">
        <v>148.0</v>
      </c>
      <c r="B30" s="8" t="s">
        <v>70</v>
      </c>
      <c r="C30" s="9" t="str">
        <f>HYPERLINK("http://bip.podkowalesna.pl/wp-content/uploads/2018/09/148.75107.2015.pdf","148.75107.2015")</f>
        <v>148.75107.2015</v>
      </c>
      <c r="D30" s="8" t="s">
        <v>73</v>
      </c>
      <c r="E30" s="8" t="s">
        <v>74</v>
      </c>
      <c r="F30" s="13">
        <v>500.0</v>
      </c>
      <c r="G30" s="8"/>
      <c r="H30" s="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30.0" customHeight="1">
      <c r="A31" s="11">
        <v>149.0</v>
      </c>
      <c r="B31" s="8" t="s">
        <v>70</v>
      </c>
      <c r="C31" s="9" t="str">
        <f>HYPERLINK("http://bip.podkowalesna.pl/wp-content/uploads/2018/09/149.75107.2015..pdf","149.75107.2015")</f>
        <v>149.75107.2015</v>
      </c>
      <c r="D31" s="8" t="s">
        <v>75</v>
      </c>
      <c r="E31" s="8" t="s">
        <v>76</v>
      </c>
      <c r="F31" s="13">
        <v>500.0</v>
      </c>
      <c r="G31" s="8"/>
      <c r="H31" s="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60.0" customHeight="1">
      <c r="A32" s="7">
        <v>150.0</v>
      </c>
      <c r="B32" s="8" t="s">
        <v>77</v>
      </c>
      <c r="C32" s="9" t="str">
        <f>HYPERLINK("http://bip.podkowalesna.pl/wp-content/uploads/2018/09/150.92195.2015.pdf","150.92195.2015")</f>
        <v>150.92195.2015</v>
      </c>
      <c r="D32" s="8" t="s">
        <v>78</v>
      </c>
      <c r="E32" s="8" t="s">
        <v>79</v>
      </c>
      <c r="F32" s="8">
        <v>5900.0</v>
      </c>
      <c r="G32" s="8"/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30.0" customHeight="1">
      <c r="A33" s="11">
        <v>151.0</v>
      </c>
      <c r="B33" s="8" t="s">
        <v>77</v>
      </c>
      <c r="C33" s="9" t="str">
        <f>HYPERLINK("http://bip.podkowalesna.pl/wp-content/uploads/2018/09/151.75107.2015.pdf","151.75107.2015")</f>
        <v>151.75107.2015</v>
      </c>
      <c r="D33" s="8" t="s">
        <v>80</v>
      </c>
      <c r="E33" s="8" t="s">
        <v>81</v>
      </c>
      <c r="F33" s="13">
        <v>190.0</v>
      </c>
      <c r="G33" s="8"/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30.0" customHeight="1">
      <c r="A34" s="7">
        <v>152.0</v>
      </c>
      <c r="B34" s="8" t="s">
        <v>77</v>
      </c>
      <c r="C34" s="9" t="str">
        <f>HYPERLINK("http://bip.podkowalesna.pl/wp-content/uploads/2018/09/152.75107.2015.pdf","152.75107.2015")</f>
        <v>152.75107.2015</v>
      </c>
      <c r="D34" s="8" t="s">
        <v>82</v>
      </c>
      <c r="E34" s="8" t="s">
        <v>83</v>
      </c>
      <c r="F34" s="13">
        <v>190.0</v>
      </c>
      <c r="G34" s="8"/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30.0" customHeight="1">
      <c r="A35" s="11">
        <v>153.0</v>
      </c>
      <c r="B35" s="8" t="s">
        <v>77</v>
      </c>
      <c r="C35" s="9" t="str">
        <f>HYPERLINK("http://bip.podkowalesna.pl/wp-content/uploads/2018/09/153.75107.2015.pdf","153.75107.2015")</f>
        <v>153.75107.2015</v>
      </c>
      <c r="D35" s="8" t="s">
        <v>84</v>
      </c>
      <c r="E35" s="8" t="s">
        <v>85</v>
      </c>
      <c r="F35" s="13">
        <v>190.0</v>
      </c>
      <c r="G35" s="8"/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30.0" customHeight="1">
      <c r="A36" s="7">
        <v>154.0</v>
      </c>
      <c r="B36" s="8" t="s">
        <v>77</v>
      </c>
      <c r="C36" s="9" t="str">
        <f>HYPERLINK("http://bip.podkowalesna.pl/wp-content/uploads/2018/09/154.75107.2015.pdf","154.75107.2015")</f>
        <v>154.75107.2015</v>
      </c>
      <c r="D36" s="8" t="s">
        <v>86</v>
      </c>
      <c r="E36" s="8" t="s">
        <v>87</v>
      </c>
      <c r="F36" s="13">
        <v>190.0</v>
      </c>
      <c r="G36" s="8"/>
      <c r="H36" s="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75.0" customHeight="1">
      <c r="A37" s="11">
        <v>155.0</v>
      </c>
      <c r="B37" s="8" t="s">
        <v>77</v>
      </c>
      <c r="C37" s="9" t="str">
        <f>HYPERLINK("http://bip.podkowalesna.pl/wp-content/uploads/2018/09/155.60016.2015.pdf","155.60016.2015")</f>
        <v>155.60016.2015</v>
      </c>
      <c r="D37" s="8" t="s">
        <v>88</v>
      </c>
      <c r="E37" s="8" t="s">
        <v>89</v>
      </c>
      <c r="F37" s="13">
        <v>48125.6</v>
      </c>
      <c r="G37" s="8"/>
      <c r="H37" s="8">
        <v>39126.5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45.0" customHeight="1">
      <c r="A38" s="7">
        <v>156.0</v>
      </c>
      <c r="B38" s="8" t="s">
        <v>77</v>
      </c>
      <c r="C38" s="9" t="str">
        <f>HYPERLINK("http://bip.podkowalesna.pl/wp-content/uploads/2018/09/156.60016.2015.pdf","156.60016.2015")</f>
        <v>156.60016.2015</v>
      </c>
      <c r="D38" s="8" t="s">
        <v>88</v>
      </c>
      <c r="E38" s="8" t="s">
        <v>90</v>
      </c>
      <c r="F38" s="13">
        <v>29517.54</v>
      </c>
      <c r="G38" s="8"/>
      <c r="H38" s="8">
        <v>23998.0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30.0" customHeight="1">
      <c r="A39" s="11">
        <v>157.0</v>
      </c>
      <c r="B39" s="8" t="s">
        <v>91</v>
      </c>
      <c r="C39" s="9" t="str">
        <f>HYPERLINK("http://bip.podkowalesna.pl/wp-content/uploads/2018/09/157.75075.2015.pdf","157.75023.2015")</f>
        <v>157.75023.2015</v>
      </c>
      <c r="D39" s="8" t="s">
        <v>92</v>
      </c>
      <c r="E39" s="8" t="s">
        <v>93</v>
      </c>
      <c r="F39" s="13">
        <v>1360.0</v>
      </c>
      <c r="G39" s="8"/>
      <c r="H39" s="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45.0" customHeight="1">
      <c r="A40" s="7">
        <v>158.0</v>
      </c>
      <c r="B40" s="8" t="s">
        <v>91</v>
      </c>
      <c r="C40" s="9" t="str">
        <f>HYPERLINK("http://bip.podkowalesna.pl/wp-content/uploads/2018/09/158.92695.2015.pdf","158.92695.2015")</f>
        <v>158.92695.2015</v>
      </c>
      <c r="D40" s="8" t="s">
        <v>94</v>
      </c>
      <c r="E40" s="8" t="s">
        <v>95</v>
      </c>
      <c r="F40" s="8">
        <v>680.4</v>
      </c>
      <c r="G40" s="8"/>
      <c r="H40" s="8">
        <v>630.0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35.0" customHeight="1">
      <c r="A41" s="11">
        <v>159.0</v>
      </c>
      <c r="B41" s="8" t="s">
        <v>91</v>
      </c>
      <c r="C41" s="9" t="str">
        <f>HYPERLINK("http://bip.podkowalesna.pl/wp-content/uploads/2018/09/159.60016.2015.pdf","159.60016.2015")</f>
        <v>159.60016.2015</v>
      </c>
      <c r="D41" s="8" t="s">
        <v>96</v>
      </c>
      <c r="E41" s="8" t="s">
        <v>97</v>
      </c>
      <c r="F41" s="8" t="s">
        <v>98</v>
      </c>
      <c r="G41" s="8"/>
      <c r="H41" s="8" t="s">
        <v>99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30.0" customHeight="1">
      <c r="A42" s="7">
        <v>160.0</v>
      </c>
      <c r="B42" s="8" t="s">
        <v>91</v>
      </c>
      <c r="C42" s="9" t="str">
        <f>HYPERLINK("http://bip.podkowalesna.pl/wp-content/uploads/2018/09/160.92695.2015.pdf","160.92695.2015")</f>
        <v>160.92695.2015</v>
      </c>
      <c r="D42" s="8" t="s">
        <v>100</v>
      </c>
      <c r="E42" s="8" t="s">
        <v>101</v>
      </c>
      <c r="F42" s="8">
        <v>800.0</v>
      </c>
      <c r="G42" s="8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45.0" customHeight="1">
      <c r="A43" s="11">
        <v>161.0</v>
      </c>
      <c r="B43" s="8" t="s">
        <v>102</v>
      </c>
      <c r="C43" s="9" t="str">
        <f>HYPERLINK("http://bip.podkowalesna.pl/wp-content/uploads/2018/09/161.85154.2015.pdf","161.85154.2015")</f>
        <v>161.85154.2015</v>
      </c>
      <c r="D43" s="8" t="s">
        <v>103</v>
      </c>
      <c r="E43" s="8" t="s">
        <v>104</v>
      </c>
      <c r="F43" s="8" t="s">
        <v>105</v>
      </c>
      <c r="G43" s="8"/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30.0" customHeight="1">
      <c r="A44" s="7">
        <v>162.0</v>
      </c>
      <c r="B44" s="8" t="s">
        <v>102</v>
      </c>
      <c r="C44" s="9" t="str">
        <f>HYPERLINK("http://bip.podkowalesna.pl/wp-content/uploads/2018/09/162.85154.2015.pdf","162.85154.2015")</f>
        <v>162.85154.2015</v>
      </c>
      <c r="D44" s="8" t="s">
        <v>106</v>
      </c>
      <c r="E44" s="8" t="s">
        <v>104</v>
      </c>
      <c r="F44" s="8" t="s">
        <v>105</v>
      </c>
      <c r="G44" s="8"/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30.0" customHeight="1">
      <c r="A45" s="11">
        <v>163.0</v>
      </c>
      <c r="B45" s="8" t="s">
        <v>102</v>
      </c>
      <c r="C45" s="9" t="str">
        <f>HYPERLINK("http://bip.podkowalesna.pl/wp-content/uploads/2018/09/163.90001.2015.pdf","163.90001.2015")</f>
        <v>163.90001.2015</v>
      </c>
      <c r="D45" s="8" t="s">
        <v>13</v>
      </c>
      <c r="E45" s="8" t="s">
        <v>15</v>
      </c>
      <c r="F45" s="8">
        <v>7335.4</v>
      </c>
      <c r="G45" s="8"/>
      <c r="H45" s="8">
        <v>5980.0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30.0" customHeight="1">
      <c r="A46" s="7">
        <v>164.0</v>
      </c>
      <c r="B46" s="8" t="s">
        <v>102</v>
      </c>
      <c r="C46" s="9" t="str">
        <f>HYPERLINK("http://bip.podkowalesna.pl/wp-content/uploads/2018/09/164.92195.2015.pdf","164.92195.2015")</f>
        <v>164.92195.2015</v>
      </c>
      <c r="D46" s="8" t="s">
        <v>107</v>
      </c>
      <c r="E46" s="8" t="s">
        <v>108</v>
      </c>
      <c r="F46" s="8">
        <v>4800.0</v>
      </c>
      <c r="G46" s="8"/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30.0" customHeight="1">
      <c r="A47" s="11">
        <v>165.0</v>
      </c>
      <c r="B47" s="8" t="s">
        <v>102</v>
      </c>
      <c r="C47" s="9" t="str">
        <f>HYPERLINK("http://bip.podkowalesna.pl/wp-content/uploads/2018/09/165.92195.2015.pdf","165.92195.2015")</f>
        <v>165.92195.2015</v>
      </c>
      <c r="D47" s="8" t="s">
        <v>109</v>
      </c>
      <c r="E47" s="8" t="s">
        <v>110</v>
      </c>
      <c r="F47" s="8">
        <v>2500.0</v>
      </c>
      <c r="G47" s="8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90.0" customHeight="1">
      <c r="A48" s="7">
        <v>166.0</v>
      </c>
      <c r="B48" s="8" t="s">
        <v>102</v>
      </c>
      <c r="C48" s="9" t="str">
        <f>HYPERLINK("http://bip.podkowalesna.pl/wp-content/uploads/2018/09/166.92195.2015.pdf","166.92195.2015")</f>
        <v>166.92195.2015</v>
      </c>
      <c r="D48" s="8" t="s">
        <v>111</v>
      </c>
      <c r="E48" s="8" t="s">
        <v>112</v>
      </c>
      <c r="F48" s="8">
        <v>2500.0</v>
      </c>
      <c r="G48" s="8"/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30.0" customHeight="1">
      <c r="A49" s="7">
        <v>167.0</v>
      </c>
      <c r="B49" s="8" t="s">
        <v>102</v>
      </c>
      <c r="C49" s="9" t="str">
        <f>HYPERLINK("http://bip.podkowalesna.pl/wp-content/uploads/2018/09/167.92695.2015.pdf","167.92695.2015")</f>
        <v>167.92695.2015</v>
      </c>
      <c r="D49" s="8" t="s">
        <v>113</v>
      </c>
      <c r="E49" s="8" t="s">
        <v>114</v>
      </c>
      <c r="F49" s="8">
        <v>1000.0</v>
      </c>
      <c r="G49" s="8"/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</sheetData>
  <mergeCells count="2">
    <mergeCell ref="A2:G2"/>
    <mergeCell ref="D1:G1"/>
  </mergeCells>
  <printOptions/>
  <pageMargins bottom="0.75" footer="0.0" header="0.0" left="0.7" right="0.7" top="0.75"/>
  <pageSetup orientation="landscape"/>
  <drawing r:id="rId1"/>
</worksheet>
</file>