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2015" sheetId="1" r:id="rId3"/>
  </sheets>
  <definedNames/>
  <calcPr/>
</workbook>
</file>

<file path=xl/sharedStrings.xml><?xml version="1.0" encoding="utf-8"?>
<sst xmlns="http://schemas.openxmlformats.org/spreadsheetml/2006/main" count="174" uniqueCount="131">
  <si>
    <t xml:space="preserve">Załącznik nr 1 do Zarządzenia Nr 92/2014 Burmistrza Miasta Podkowy Leśnej z dnia 30 grudnia 2014 r.          </t>
  </si>
  <si>
    <t xml:space="preserve">CENTRALNY REJESTR UMÓW        Rok 2015       </t>
  </si>
  <si>
    <t>Lp.</t>
  </si>
  <si>
    <t>Data zawarcia umowy</t>
  </si>
  <si>
    <t>Numer umowy</t>
  </si>
  <si>
    <t>Nazwa oferenta/usługodawcy</t>
  </si>
  <si>
    <t>Przedmiot umowy</t>
  </si>
  <si>
    <t>Wartość zamówienia brutto</t>
  </si>
  <si>
    <t>Uwagi</t>
  </si>
  <si>
    <t>Wartość zamówienia netto</t>
  </si>
  <si>
    <t>04.12.2015</t>
  </si>
  <si>
    <t xml:space="preserve">Telewizja - hd Ewelina Gozdek </t>
  </si>
  <si>
    <t>Instalacja monitoringu wizyjnego miasta Podkowa Leśna</t>
  </si>
  <si>
    <t>Proserwis Karol Dudek, Lazy</t>
  </si>
  <si>
    <t>Montaż dwóch podliczników wody z modernizacją instalacji wody w pomieszczeniach kuchennych w Zespole Szkół Samorządowych przy ul. Jana Pawła II 20</t>
  </si>
  <si>
    <t>Usługi Gazownicze-Kominiarskie "GRAMS" Jacek Jancki, Warszawa</t>
  </si>
  <si>
    <t>Przegląd kominiarsko-gazowy w budynkach użyteczności publicznej</t>
  </si>
  <si>
    <t>Przedsiębiorstwo Produkcyjno-Usługowo-Handlowe "CHEMAL" Marek Szponder, Otrębusy</t>
  </si>
  <si>
    <t>napraw dachu (sala sportowa)</t>
  </si>
  <si>
    <t>Piotr Siedlecki</t>
  </si>
  <si>
    <t>oprawa muzyczna imprezy "zapalanie lampek choinkowych …"</t>
  </si>
  <si>
    <t>Sławomir Perkowski, Krze Duże 8</t>
  </si>
  <si>
    <t xml:space="preserve">zakup choinki zywej w doniczve do Urzędu Miasta </t>
  </si>
  <si>
    <t>07.12.2015</t>
  </si>
  <si>
    <t>Hydro - Partner Sp. z o.o., Leszno</t>
  </si>
  <si>
    <t>zleca wykonanie wyposażenie szafki elektrycznej przy ul.Jana Pawła II w Podkowie Leśnej</t>
  </si>
  <si>
    <t>861 ,00 zł</t>
  </si>
  <si>
    <t>Ochrona Juwentus, Warszawa</t>
  </si>
  <si>
    <t>wykonanie naprawy uszkodzonej płyty centarki i wymiany kalwiatury stacja uzdatniania wody przy ul.Warszawskiej 46 w Podkowie Leśnej</t>
  </si>
  <si>
    <t>08.12.2015</t>
  </si>
  <si>
    <t>Teodor Przygoda</t>
  </si>
  <si>
    <t>Opracowanie oceny ryzyka zawodowego</t>
  </si>
  <si>
    <t xml:space="preserve">Naprawa usterki klawiatury stacja uzdatniania wody ul. Kwiatowa </t>
  </si>
  <si>
    <t>11.12.2015</t>
  </si>
  <si>
    <t>Turystyczny przewóz osób "Jola"</t>
  </si>
  <si>
    <t>Przewóz 50 uczestników - młodzieży oraz opiekunów osób niepełnosprawnych, na spotkanie społeczności programu "Profilaktyka a Ty" z Podkowy Leśnaj dp Warszawy i z Warszawy do Podkowy leśnaj w dn. 12 grudnia 2015 r.</t>
  </si>
  <si>
    <t>14.12.2015</t>
  </si>
  <si>
    <t>Usługi Informatyczne INFO-SYSTEM , Legionowa</t>
  </si>
  <si>
    <t>Oprogramowania (kasa, 2x licencje Księgowości Budżetowej, Połaczenie Księgowości Budżetowej z Rejestrem VAT)</t>
  </si>
  <si>
    <t>6800, 00 zł</t>
  </si>
  <si>
    <t>Usługi Gazowniczo-kominiarskie "GRAMS" Jacek Jancik, Warszawa</t>
  </si>
  <si>
    <t>czyszczenie rynien w dziesięciu budynkach kmunalnych w Podkowie Leśnej</t>
  </si>
  <si>
    <t>Usługi Xerograficzne oprawa dokumentów Handel Art.. Przemysłowymi Jadwiga Kotlarska</t>
  </si>
  <si>
    <t>Dzienniki budowy (10 szt.)</t>
  </si>
  <si>
    <t>120 zł netto</t>
  </si>
  <si>
    <t>15.12.2015</t>
  </si>
  <si>
    <t>Tortilla Servis, Milanówek</t>
  </si>
  <si>
    <t>Przygotowanie cateringu na spotkanie świąteczno-noworoczne radnych z mieszkańcami organizowane po sesji rady Miasta zwołanej na 22 grudnia 2015 na godz. 18.30</t>
  </si>
  <si>
    <t>16.12.2015</t>
  </si>
  <si>
    <t>Przedsiębiorstwo produkcyjno Handlowe "UNI-ARCZ" Arkadiusz czerwiński, Warszawa</t>
  </si>
  <si>
    <t xml:space="preserve">dostwa i montaż małej architektury w zabytkowym Mieście Ogrodzie Podkowa Leśna </t>
  </si>
  <si>
    <t>Teresa Perkowska</t>
  </si>
  <si>
    <t>Wykonania prace eksperta 
w Komisji Egzaminacyjnej dla 1 nauczyciela ubiegającego się o awans zawodowy na stopień nauczyciela mianowanego</t>
  </si>
  <si>
    <t>Piotr Wróblewski</t>
  </si>
  <si>
    <t>18.12.2015</t>
  </si>
  <si>
    <t>X-KOM Sp. z o.o., Częstochowa</t>
  </si>
  <si>
    <t>Komputer Lenovo C50-30 - 2 szt.</t>
  </si>
  <si>
    <t>Centrum Druku, Kraków</t>
  </si>
  <si>
    <t>Drukarka HP LJ M477 fdw - 2 szt.</t>
  </si>
  <si>
    <t>Compek sp z o.o.</t>
  </si>
  <si>
    <t>Notebook Dell Inspiron 5758</t>
  </si>
  <si>
    <t>SOFTON S.C.D.Żywiołowski D.Żywiołowska P.Juszczak</t>
  </si>
  <si>
    <t>Brama sieciowa Zyxel ZyWALL USG 60</t>
  </si>
  <si>
    <t>Proline</t>
  </si>
  <si>
    <t>Synology DiskStation DS416 + 4 szt. Dysków 3TB</t>
  </si>
  <si>
    <t>A.P.N. Promise S.A.</t>
  </si>
  <si>
    <t>Licencje Microsoft Windows 10 PRO - 23 szt.</t>
  </si>
  <si>
    <t>PIAS-KAN Sp. z o.o., Warszawa</t>
  </si>
  <si>
    <t>Zakup i dostawa wodomierza DN100 nk do SUW</t>
  </si>
  <si>
    <t>Arkuszowa Drukarnia Offsetowa Grodzisk Maz.</t>
  </si>
  <si>
    <t>Wydrukowanie Biuletynu nr 5/68</t>
  </si>
  <si>
    <t>Ling Brett Książenice</t>
  </si>
  <si>
    <t>projekt graficzny Biuletynu nr 5</t>
  </si>
  <si>
    <t>21.12.2015</t>
  </si>
  <si>
    <t>Planetcom Rafał Rybak ul. Tysiąclecia 4a 41-303 Babrowa Górnicza</t>
  </si>
  <si>
    <t>8 monitorów IIYAMA PROLITE E2480HS-B1</t>
  </si>
  <si>
    <t>DEFCOMP S.C., Warszawa</t>
  </si>
  <si>
    <t>Podtrzymywacze napięcia - 3 szt.</t>
  </si>
  <si>
    <t>P.P.H.U. IC ELECTRONICS</t>
  </si>
  <si>
    <t>Sprzęt komputerowy (kable, switche, przełączniki itp.)</t>
  </si>
  <si>
    <t>23.12.2015</t>
  </si>
  <si>
    <t>450.75023.2015</t>
  </si>
  <si>
    <t>Poczta Polska S.A.</t>
  </si>
  <si>
    <t>Świadczenie usług pocztowych na 2016 r.</t>
  </si>
  <si>
    <t>Zgodnie z cennikiem</t>
  </si>
  <si>
    <t>451.75023.2015</t>
  </si>
  <si>
    <t>Papier Hurt Maciej Stasiarczyk, Bednary</t>
  </si>
  <si>
    <t>Sprzedaż i dostawa materiałów biurowych do Urzędzu Miasta Poskowa Leśna</t>
  </si>
  <si>
    <t>Art.. Szyld, Pruszków</t>
  </si>
  <si>
    <t xml:space="preserve">tablice </t>
  </si>
  <si>
    <t>Athenasoft Sp. z o.o.</t>
  </si>
  <si>
    <t>Oprogramowanie Norma Standard</t>
  </si>
  <si>
    <t>Firma Nautil - Leszek Chojnicki, Kosakowo</t>
  </si>
  <si>
    <t>Audyt nowo wykonanych stron www i BIP pod kątem wymagań WCAG 2.0</t>
  </si>
  <si>
    <t>28.12.2015</t>
  </si>
  <si>
    <t>Janusz Preiss</t>
  </si>
  <si>
    <t>Wykonanie dokumentacji projektowej, budowlano-wykonawczej zadania pn. przebudowy węzła drogowego Modrzewiowa/Kościelna wraz z projektem organizacji ruchu w Podkowie Leśnej</t>
  </si>
  <si>
    <t>SOLO-KOLOS Sp. z o.o. Częstochowa</t>
  </si>
  <si>
    <t>niszczarka HSM Shredstar X10</t>
  </si>
  <si>
    <t>Certowizja Jerzy Wacholski</t>
  </si>
  <si>
    <t>Wykonanie 6 audytów energetycznych w budynkach użyteczności publicznej na terenie miasta Podkowy Leśnej</t>
  </si>
  <si>
    <t>458.75075.2015</t>
  </si>
  <si>
    <t>anulowano</t>
  </si>
  <si>
    <t>29.12.2015</t>
  </si>
  <si>
    <t>Pracowania Projektowa "RoadWay" Grzegorz Kowalik, Warszawa</t>
  </si>
  <si>
    <t>Wykonanie dokumentacji (budowlano - wykonawczej) projektowo - kosztorysowej na trasy rowerowe na odc. WKD Główna - granica Miasta Podkowa Leśna (ul. Podleśna w Podkowie Lesnej)</t>
  </si>
  <si>
    <t>InterRisk Towarzystwo Ubezpieczeń S.A.</t>
  </si>
  <si>
    <t>Ubezpieczenie majątku</t>
  </si>
  <si>
    <t>Terra, Gubin</t>
  </si>
  <si>
    <t>Wykonanie 3 szt.kaskadowych konstrukcji kwiatowych model H1200 z malowaniem proszkowym elementów konstrukcyjnych</t>
  </si>
  <si>
    <t>T-shirty męskie i damskie</t>
  </si>
  <si>
    <t>ADO Sp. Z o.o., Grodzisk Mazowiecki</t>
  </si>
  <si>
    <t>Znaczki (piny) oraz teczki</t>
  </si>
  <si>
    <t>30.12.2015</t>
  </si>
  <si>
    <t>X-kom sp. z o.o.</t>
  </si>
  <si>
    <t>Komputer Lenovo C50-30 - 5 szt.</t>
  </si>
  <si>
    <t>tablica</t>
  </si>
  <si>
    <t>Maria Przybylska Kancelaria Radcowska, Pruszków</t>
  </si>
  <si>
    <t>Obsługa prawna urzędu w roku 2016</t>
  </si>
  <si>
    <t>11931,00 zł (miesięcznie)</t>
  </si>
  <si>
    <t>31.12.2015</t>
  </si>
  <si>
    <t>SEN-MARC, Milanówek</t>
  </si>
  <si>
    <t>Utrzymanie zieleni i sprzątanie Miasta Podkowa Leśna w 2016 roku</t>
  </si>
  <si>
    <t>Zimowe utrzymanie dróg na terenie miasta Podkowa Leśna</t>
  </si>
  <si>
    <t>Gea-Nova</t>
  </si>
  <si>
    <t>Wykonywanie usługi konserwatora sieci kanalizacyjnej i urządzeń kanalizacyjnych, sieci wodociągowej, układu technologicznego uzdatniania wody czystej wna terenie miasta Podkowa Lesna w latach 2016-2018</t>
  </si>
  <si>
    <t>Małgorzata Wójcik-Szybińska</t>
  </si>
  <si>
    <t>Wykonywanie prac w Gminnej komisji Rozwiązywanie problemów Alkoholowych w Podkowie Leśnej</t>
  </si>
  <si>
    <t>2.160,00 zł (180,00 zł miesięcznie)</t>
  </si>
  <si>
    <t>Joanna Ratyńska, Podkowa Leśna</t>
  </si>
  <si>
    <t>3000,00 zł (250,00 zł miesięcznie)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</si>
</sst>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&quot;zł&quot;;[Red]\-#,##0.00\ &quot;zł&quot;"/>
    <numFmt numFmtId="165" formatCode="#,##0\ &quot;zł&quot;;[Red]\-#,##0\ &quot;zł&quot;"/>
  </numFmts>
  <fonts count="7">
    <font>
      <sz val="10.0"/>
      <color rgb="FF000000"/>
      <name val="Arial"/>
    </font>
    <font>
      <sz val="11.0"/>
      <name val="Calibri"/>
    </font>
    <font>
      <sz val="9.0"/>
      <name val="Calibri"/>
    </font>
    <font>
      <b/>
      <sz val="22.0"/>
      <name val="Calibri"/>
    </font>
    <font/>
    <font>
      <b/>
      <sz val="10.0"/>
      <name val="Calibri"/>
    </font>
    <font>
      <u/>
      <sz val="11.0"/>
      <color rgb="FF0000FF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CCFFCC"/>
        <bgColor rgb="FFCCFFCC"/>
      </patternFill>
    </fill>
  </fills>
  <borders count="3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0"/>
    </xf>
    <xf borderId="0" fillId="0" fontId="2" numFmtId="0" xfId="0" applyAlignment="1" applyFont="1">
      <alignment horizontal="right" shrinkToFit="0" vertical="center" wrapText="0"/>
    </xf>
    <xf borderId="1" fillId="0" fontId="3" numFmtId="0" xfId="0" applyAlignment="1" applyBorder="1" applyFont="1">
      <alignment horizontal="center" shrinkToFit="0" vertical="center" wrapText="0"/>
    </xf>
    <xf borderId="1" fillId="0" fontId="4" numFmtId="0" xfId="0" applyBorder="1" applyFont="1"/>
    <xf borderId="1" fillId="0" fontId="3" numFmtId="0" xfId="0" applyAlignment="1" applyBorder="1" applyFont="1">
      <alignment shrinkToFit="0" vertical="center" wrapText="0"/>
    </xf>
    <xf borderId="2" fillId="2" fontId="5" numFmtId="0" xfId="0" applyAlignment="1" applyBorder="1" applyFill="1" applyFont="1">
      <alignment horizontal="center" shrinkToFit="0" vertical="center" wrapText="1"/>
    </xf>
    <xf borderId="2" fillId="0" fontId="1" numFmtId="0" xfId="0" applyAlignment="1" applyBorder="1" applyFont="1">
      <alignment horizontal="center" shrinkToFit="0" vertical="center" wrapText="0"/>
    </xf>
    <xf borderId="2" fillId="0" fontId="6" numFmtId="0" xfId="0" applyAlignment="1" applyBorder="1" applyFont="1">
      <alignment horizontal="center" shrinkToFit="0" vertical="center" wrapText="0"/>
    </xf>
    <xf borderId="2" fillId="0" fontId="1" numFmtId="0" xfId="0" applyAlignment="1" applyBorder="1" applyFont="1">
      <alignment horizontal="center" shrinkToFit="0" vertical="center" wrapText="1"/>
    </xf>
    <xf borderId="2" fillId="0" fontId="1" numFmtId="164" xfId="0" applyAlignment="1" applyBorder="1" applyFont="1" applyNumberFormat="1">
      <alignment horizontal="center" shrinkToFit="0" vertical="center" wrapText="0"/>
    </xf>
    <xf borderId="2" fillId="0" fontId="1" numFmtId="165" xfId="0" applyAlignment="1" applyBorder="1" applyFont="1" applyNumberFormat="1">
      <alignment horizontal="center" shrinkToFit="0" vertical="center" wrapText="0"/>
    </xf>
    <xf borderId="2" fillId="0" fontId="1" numFmtId="4" xfId="0" applyAlignment="1" applyBorder="1" applyFont="1" applyNumberFormat="1">
      <alignment horizontal="center" shrinkToFit="0" vertical="center" wrapText="0"/>
    </xf>
    <xf borderId="2" fillId="0" fontId="1" numFmtId="4" xfId="0" applyAlignment="1" applyBorder="1" applyFont="1" applyNumberFormat="1">
      <alignment horizontal="center" shrinkToFit="0" vertical="center" wrapText="1"/>
    </xf>
    <xf borderId="2" fillId="0" fontId="1" numFmtId="2" xfId="0" applyAlignment="1" applyBorder="1" applyFont="1" applyNumberFormat="1">
      <alignment horizontal="center" shrinkToFit="0" vertical="center" wrapText="0"/>
    </xf>
    <xf borderId="2" fillId="0" fontId="1" numFmtId="164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29"/>
    <col customWidth="1" min="2" max="2" width="12.29"/>
    <col customWidth="1" min="3" max="3" width="16.57"/>
    <col customWidth="1" min="4" max="4" width="33.0"/>
    <col customWidth="1" min="5" max="5" width="36.71"/>
    <col customWidth="1" min="6" max="6" width="17.14"/>
    <col customWidth="1" min="7" max="7" width="25.71"/>
    <col customWidth="1" min="8" max="8" width="17.86"/>
    <col customWidth="1" min="9" max="23" width="8.0"/>
  </cols>
  <sheetData>
    <row r="1">
      <c r="A1" s="1"/>
      <c r="B1" s="1"/>
      <c r="C1" s="1"/>
      <c r="D1" s="2" t="s">
        <v>0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49.5" customHeight="1">
      <c r="A2" s="3" t="s">
        <v>1</v>
      </c>
      <c r="B2" s="4"/>
      <c r="C2" s="4"/>
      <c r="D2" s="4"/>
      <c r="E2" s="4"/>
      <c r="F2" s="4"/>
      <c r="G2" s="4"/>
      <c r="H2" s="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ht="40.5" customHeight="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ht="31.5" customHeight="1">
      <c r="A4" s="7">
        <v>420.0</v>
      </c>
      <c r="B4" s="7" t="s">
        <v>10</v>
      </c>
      <c r="C4" s="8" t="str">
        <f>HYPERLINK("http://bip.podkowalesna.pl/wp-content/uploads/2018/09/420.75495.2015.pdf","420.75495.2015")</f>
        <v>420.75495.2015</v>
      </c>
      <c r="D4" s="9" t="s">
        <v>11</v>
      </c>
      <c r="E4" s="7" t="s">
        <v>12</v>
      </c>
      <c r="F4" s="10">
        <v>19809.76</v>
      </c>
      <c r="G4" s="7"/>
      <c r="H4" s="10">
        <v>24366.0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ht="31.5" customHeight="1">
      <c r="A5" s="7">
        <v>421.0</v>
      </c>
      <c r="B5" s="7" t="s">
        <v>10</v>
      </c>
      <c r="C5" s="8" t="str">
        <f>HYPERLINK("http://bip.podkowalesna.pl/wp-content/uploads/2018/09/421.70005.2015.pdf","421.70005.2015")</f>
        <v>421.70005.2015</v>
      </c>
      <c r="D5" s="7" t="s">
        <v>13</v>
      </c>
      <c r="E5" s="7" t="s">
        <v>14</v>
      </c>
      <c r="F5" s="10">
        <v>2952.0</v>
      </c>
      <c r="G5" s="7"/>
      <c r="H5" s="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ht="30.0" customHeight="1">
      <c r="A6" s="7">
        <v>422.0</v>
      </c>
      <c r="B6" s="7" t="s">
        <v>10</v>
      </c>
      <c r="C6" s="8" t="str">
        <f>HYPERLINK("http://bip.podkowalesna.pl/wp-content/uploads/2018/09/422.70005.2015.pdf","422.70005.2015")</f>
        <v>422.70005.2015</v>
      </c>
      <c r="D6" s="9" t="s">
        <v>15</v>
      </c>
      <c r="E6" s="7" t="s">
        <v>16</v>
      </c>
      <c r="F6" s="10">
        <v>4000.0</v>
      </c>
      <c r="G6" s="7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ht="45.0" customHeight="1">
      <c r="A7" s="7">
        <v>423.0</v>
      </c>
      <c r="B7" s="7" t="s">
        <v>10</v>
      </c>
      <c r="C7" s="8" t="str">
        <f>HYPERLINK("http://bip.podkowalesna.pl/wp-content/uploads/2018/09/423.80101.2015.pdf","423.80101.2015")</f>
        <v>423.80101.2015</v>
      </c>
      <c r="D7" s="9" t="s">
        <v>17</v>
      </c>
      <c r="E7" s="7" t="s">
        <v>18</v>
      </c>
      <c r="F7" s="10">
        <v>7380.0</v>
      </c>
      <c r="G7" s="7"/>
      <c r="H7" s="10">
        <v>6000.0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ht="32.25" customHeight="1">
      <c r="A8" s="7">
        <v>424.0</v>
      </c>
      <c r="B8" s="7" t="s">
        <v>10</v>
      </c>
      <c r="C8" s="8" t="str">
        <f>HYPERLINK("http://bip.podkowalesna.pl/wp-content/uploads/2018/09/424.75075.2015.pdf","424.75075.2015")</f>
        <v>424.75075.2015</v>
      </c>
      <c r="D8" s="7" t="s">
        <v>19</v>
      </c>
      <c r="E8" s="9" t="s">
        <v>20</v>
      </c>
      <c r="F8" s="7">
        <v>350.0</v>
      </c>
      <c r="G8" s="7"/>
      <c r="H8" s="7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ht="30.0" customHeight="1">
      <c r="A9" s="7">
        <v>425.0</v>
      </c>
      <c r="B9" s="7" t="s">
        <v>10</v>
      </c>
      <c r="C9" s="8" t="str">
        <f>HYPERLINK("http://bip.podkowalesna.pl/wp-content/uploads/2018/09/425.75023.2015.pdf","425.75023.2015")</f>
        <v>425.75023.2015</v>
      </c>
      <c r="D9" s="7" t="s">
        <v>21</v>
      </c>
      <c r="E9" s="9" t="s">
        <v>22</v>
      </c>
      <c r="F9" s="11">
        <v>120.0</v>
      </c>
      <c r="G9" s="7"/>
      <c r="H9" s="7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ht="45.0" customHeight="1">
      <c r="A10" s="7">
        <v>426.0</v>
      </c>
      <c r="B10" s="7" t="s">
        <v>23</v>
      </c>
      <c r="C10" s="8" t="str">
        <f>HYPERLINK("http://bip.podkowalesna.pl/wp-content/uploads/2018/09/426.90001.2015.pdf","426.90001.2015")</f>
        <v>426.90001.2015</v>
      </c>
      <c r="D10" s="7" t="s">
        <v>24</v>
      </c>
      <c r="E10" s="9" t="s">
        <v>25</v>
      </c>
      <c r="F10" s="11">
        <v>700.0</v>
      </c>
      <c r="G10" s="7"/>
      <c r="H10" s="7" t="s">
        <v>26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ht="60.0" customHeight="1">
      <c r="A11" s="7">
        <v>427.0</v>
      </c>
      <c r="B11" s="7" t="s">
        <v>23</v>
      </c>
      <c r="C11" s="8" t="str">
        <f>HYPERLINK("http://bip.podkowalesna.pl/wp-content/uploads/2018/09/427.40002.2015.pdf","427.40002.2015")</f>
        <v>427.40002.2015</v>
      </c>
      <c r="D11" s="7" t="s">
        <v>27</v>
      </c>
      <c r="E11" s="9" t="s">
        <v>28</v>
      </c>
      <c r="F11" s="11">
        <v>1290.0</v>
      </c>
      <c r="G11" s="7"/>
      <c r="H11" s="10">
        <v>1586.7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ht="30.0" customHeight="1">
      <c r="A12" s="7">
        <v>428.0</v>
      </c>
      <c r="B12" s="7" t="s">
        <v>29</v>
      </c>
      <c r="C12" s="8" t="str">
        <f>HYPERLINK("http://bip.podkowalesna.pl/wp-content/uploads/2018/09/428.75023.2015.pdf","428.75023.2015")</f>
        <v>428.75023.2015</v>
      </c>
      <c r="D12" s="7" t="s">
        <v>30</v>
      </c>
      <c r="E12" s="9" t="s">
        <v>31</v>
      </c>
      <c r="F12" s="11">
        <v>369.0</v>
      </c>
      <c r="G12" s="7"/>
      <c r="H12" s="7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ht="30.0" customHeight="1">
      <c r="A13" s="7">
        <v>429.0</v>
      </c>
      <c r="B13" s="7" t="s">
        <v>29</v>
      </c>
      <c r="C13" s="8" t="str">
        <f>HYPERLINK("http://bip.podkowalesna.pl/wp-content/uploads/2018/09/429.40002.2015.pdf","429.40002.2015")</f>
        <v>429.40002.2015</v>
      </c>
      <c r="D13" s="7" t="s">
        <v>27</v>
      </c>
      <c r="E13" s="9" t="s">
        <v>32</v>
      </c>
      <c r="F13" s="10">
        <v>725.7</v>
      </c>
      <c r="G13" s="7"/>
      <c r="H13" s="11">
        <v>590.0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ht="105.0" customHeight="1">
      <c r="A14" s="7">
        <v>430.0</v>
      </c>
      <c r="B14" s="7" t="s">
        <v>33</v>
      </c>
      <c r="C14" s="8" t="str">
        <f>HYPERLINK("http://bip.podkowalesna.pl/wp-content/uploads/2018/09/430.85154.2015.pdf","430.85154.2015")</f>
        <v>430.85154.2015</v>
      </c>
      <c r="D14" s="9" t="s">
        <v>34</v>
      </c>
      <c r="E14" s="9" t="s">
        <v>35</v>
      </c>
      <c r="F14" s="10">
        <v>540.0</v>
      </c>
      <c r="G14" s="7"/>
      <c r="H14" s="7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ht="60.0" customHeight="1">
      <c r="A15" s="7">
        <v>431.0</v>
      </c>
      <c r="B15" s="7" t="s">
        <v>36</v>
      </c>
      <c r="C15" s="8" t="str">
        <f>HYPERLINK("http://bip.podkowalesna.pl/wp-content/uploads/2018/09/431.75023.2015.pdf","431.75023.2015")</f>
        <v>431.75023.2015</v>
      </c>
      <c r="D15" s="9" t="s">
        <v>37</v>
      </c>
      <c r="E15" s="9" t="s">
        <v>38</v>
      </c>
      <c r="F15" s="7" t="s">
        <v>39</v>
      </c>
      <c r="G15" s="7"/>
      <c r="H15" s="7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ht="45.0" customHeight="1">
      <c r="A16" s="7">
        <v>432.0</v>
      </c>
      <c r="B16" s="7" t="s">
        <v>36</v>
      </c>
      <c r="C16" s="8" t="str">
        <f>HYPERLINK("http://bip.podkowalesna.pl/wp-content/uploads/2018/09/432.70005.2015.pdf","432.70005.2015")</f>
        <v>432.70005.2015</v>
      </c>
      <c r="D16" s="9" t="s">
        <v>40</v>
      </c>
      <c r="E16" s="9" t="s">
        <v>41</v>
      </c>
      <c r="F16" s="10">
        <v>2308.0</v>
      </c>
      <c r="G16" s="7"/>
      <c r="H16" s="7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ht="45.0" customHeight="1">
      <c r="A17" s="7">
        <v>433.0</v>
      </c>
      <c r="B17" s="7" t="s">
        <v>36</v>
      </c>
      <c r="C17" s="8" t="str">
        <f>HYPERLINK("http://bip.podkowalesna.pl/wp-content/uploads/2018/09/433.90004.2015.pdf","433.90004.2015")</f>
        <v>433.90004.2015</v>
      </c>
      <c r="D17" s="9" t="s">
        <v>42</v>
      </c>
      <c r="E17" s="7" t="s">
        <v>43</v>
      </c>
      <c r="F17" s="10">
        <v>147.6</v>
      </c>
      <c r="G17" s="7"/>
      <c r="H17" s="7" t="s">
        <v>44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ht="75.0" customHeight="1">
      <c r="A18" s="7">
        <v>434.0</v>
      </c>
      <c r="B18" s="7" t="s">
        <v>45</v>
      </c>
      <c r="C18" s="8" t="str">
        <f>HYPERLINK("http://bip.podkowalesna.pl/wp-content/uploads/2018/09/434.75022.2015.pdf","434.75022.2015")</f>
        <v>434.75022.2015</v>
      </c>
      <c r="D18" s="7" t="s">
        <v>46</v>
      </c>
      <c r="E18" s="9" t="s">
        <v>47</v>
      </c>
      <c r="F18" s="10">
        <v>1998.0</v>
      </c>
      <c r="G18" s="7"/>
      <c r="H18" s="7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ht="45.0" customHeight="1">
      <c r="A19" s="7">
        <v>435.0</v>
      </c>
      <c r="B19" s="7" t="s">
        <v>48</v>
      </c>
      <c r="C19" s="8" t="str">
        <f>HYPERLINK("http://bip.podkowalesna.pl/wp-content/uploads/2018/09/435.90004.2015.pdf","435.90004.2015")</f>
        <v>435.90004.2015</v>
      </c>
      <c r="D19" s="9" t="s">
        <v>49</v>
      </c>
      <c r="E19" s="9" t="s">
        <v>50</v>
      </c>
      <c r="F19" s="12">
        <v>59136.9</v>
      </c>
      <c r="G19" s="7"/>
      <c r="H19" s="12">
        <v>48078.84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ht="75.0" customHeight="1">
      <c r="A20" s="7">
        <v>436.0</v>
      </c>
      <c r="B20" s="7" t="s">
        <v>48</v>
      </c>
      <c r="C20" s="8" t="str">
        <f>HYPERLINK("http://bip.podkowalesna.pl/wp-content/uploads/2018/09/436.75023.2015.pdf","436.75023.2015")</f>
        <v>436.75023.2015</v>
      </c>
      <c r="D20" s="7" t="s">
        <v>51</v>
      </c>
      <c r="E20" s="9" t="s">
        <v>52</v>
      </c>
      <c r="F20" s="10">
        <v>160.0</v>
      </c>
      <c r="G20" s="7"/>
      <c r="H20" s="7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ht="75.0" customHeight="1">
      <c r="A21" s="7">
        <v>437.0</v>
      </c>
      <c r="B21" s="7" t="s">
        <v>48</v>
      </c>
      <c r="C21" s="8" t="str">
        <f>HYPERLINK("http://bip.podkowalesna.pl/wp-content/uploads/2018/09/437.75023.2015.pdf","437.75023.2015")</f>
        <v>437.75023.2015</v>
      </c>
      <c r="D21" s="7" t="s">
        <v>53</v>
      </c>
      <c r="E21" s="9" t="s">
        <v>52</v>
      </c>
      <c r="F21" s="10">
        <v>160.0</v>
      </c>
      <c r="G21" s="7"/>
      <c r="H21" s="7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ht="32.25" customHeight="1">
      <c r="A22" s="7">
        <v>438.0</v>
      </c>
      <c r="B22" s="7" t="s">
        <v>54</v>
      </c>
      <c r="C22" s="8" t="str">
        <f>HYPERLINK("http://bip.podkowalesna.pl/wp-content/uploads/2018/09/438.75023.2015.pdf","438.75023.2015")</f>
        <v>438.75023.2015</v>
      </c>
      <c r="D22" s="7" t="s">
        <v>55</v>
      </c>
      <c r="E22" s="7" t="s">
        <v>56</v>
      </c>
      <c r="F22" s="7">
        <v>5998.0</v>
      </c>
      <c r="G22" s="7"/>
      <c r="H22" s="7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ht="31.5" customHeight="1">
      <c r="A23" s="7">
        <v>439.0</v>
      </c>
      <c r="B23" s="7" t="s">
        <v>54</v>
      </c>
      <c r="C23" s="8" t="str">
        <f>HYPERLINK("http://bip.podkowalesna.pl/wp-content/uploads/2018/09/439.75023.2015.pdf","439.75023.2015")</f>
        <v>439.75023.2015</v>
      </c>
      <c r="D23" s="7" t="s">
        <v>57</v>
      </c>
      <c r="E23" s="7" t="s">
        <v>58</v>
      </c>
      <c r="F23" s="7">
        <v>3011.3</v>
      </c>
      <c r="G23" s="7"/>
      <c r="H23" s="7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ht="30.0" customHeight="1">
      <c r="A24" s="7">
        <v>440.0</v>
      </c>
      <c r="B24" s="7" t="s">
        <v>54</v>
      </c>
      <c r="C24" s="8" t="str">
        <f>HYPERLINK("http://bip.podkowalesna.pl/wp-content/uploads/2018/09/440.75023.2015.pdf","440.75023.2015")</f>
        <v>440.75023.2015</v>
      </c>
      <c r="D24" s="7" t="s">
        <v>59</v>
      </c>
      <c r="E24" s="7" t="s">
        <v>60</v>
      </c>
      <c r="F24" s="7">
        <v>3992.58</v>
      </c>
      <c r="G24" s="7"/>
      <c r="H24" s="7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ht="30.0" customHeight="1">
      <c r="A25" s="7">
        <v>441.0</v>
      </c>
      <c r="B25" s="7" t="s">
        <v>54</v>
      </c>
      <c r="C25" s="8" t="str">
        <f>HYPERLINK("http://bip.podkowalesna.pl/wp-content/uploads/2018/09/441.75023.2015.pdf","441.75023.2015")</f>
        <v>441.75023.2015</v>
      </c>
      <c r="D25" s="9" t="s">
        <v>61</v>
      </c>
      <c r="E25" s="7" t="s">
        <v>62</v>
      </c>
      <c r="F25" s="7">
        <v>2330.0</v>
      </c>
      <c r="G25" s="7"/>
      <c r="H25" s="7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ht="30.0" customHeight="1">
      <c r="A26" s="7">
        <v>442.0</v>
      </c>
      <c r="B26" s="7" t="s">
        <v>54</v>
      </c>
      <c r="C26" s="8" t="str">
        <f>HYPERLINK("http://bip.podkowalesna.pl/wp-content/uploads/2018/09/442.75023.2015.pdf","442.75023.2015")</f>
        <v>442.75023.2015</v>
      </c>
      <c r="D26" s="7" t="s">
        <v>63</v>
      </c>
      <c r="E26" s="9" t="s">
        <v>64</v>
      </c>
      <c r="F26" s="7">
        <v>4053.0</v>
      </c>
      <c r="G26" s="7"/>
      <c r="H26" s="7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ht="30.0" customHeight="1">
      <c r="A27" s="7">
        <v>443.0</v>
      </c>
      <c r="B27" s="7" t="s">
        <v>54</v>
      </c>
      <c r="C27" s="8" t="str">
        <f>HYPERLINK("http://bip.podkowalesna.pl/wp-content/uploads/2018/09/443.75023.2015.pdf","443.75023.2015")</f>
        <v>443.75023.2015</v>
      </c>
      <c r="D27" s="7" t="s">
        <v>65</v>
      </c>
      <c r="E27" s="9" t="s">
        <v>66</v>
      </c>
      <c r="F27" s="7">
        <v>12023.58</v>
      </c>
      <c r="G27" s="7"/>
      <c r="H27" s="7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ht="30.0" customHeight="1">
      <c r="A28" s="7">
        <v>444.0</v>
      </c>
      <c r="B28" s="7" t="s">
        <v>54</v>
      </c>
      <c r="C28" s="8" t="str">
        <f>HYPERLINK("http://bip.podkowalesna.pl/wp-content/uploads/2018/09/444.90001.2015.pdf","444.90001.2015")</f>
        <v>444.90001.2015</v>
      </c>
      <c r="D28" s="7" t="s">
        <v>67</v>
      </c>
      <c r="E28" s="9" t="s">
        <v>68</v>
      </c>
      <c r="F28" s="10">
        <v>1008.6</v>
      </c>
      <c r="G28" s="7"/>
      <c r="H28" s="10">
        <v>820.0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ht="33.0" customHeight="1">
      <c r="A29" s="7">
        <v>445.0</v>
      </c>
      <c r="B29" s="7" t="s">
        <v>54</v>
      </c>
      <c r="C29" s="8" t="str">
        <f>HYPERLINK("http://bip.podkowalesna.pl/wp-content/uploads/2018/09/445.75075.2015.pdf","445.75075.2015")</f>
        <v>445.75075.2015</v>
      </c>
      <c r="D29" s="9" t="s">
        <v>69</v>
      </c>
      <c r="E29" s="7" t="s">
        <v>70</v>
      </c>
      <c r="F29" s="7">
        <v>2235.6</v>
      </c>
      <c r="G29" s="7"/>
      <c r="H29" s="7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ht="35.25" customHeight="1">
      <c r="A30" s="7">
        <v>446.0</v>
      </c>
      <c r="B30" s="7" t="s">
        <v>54</v>
      </c>
      <c r="C30" s="8" t="str">
        <f>HYPERLINK("http://bip.podkowalesna.pl/wp-content/uploads/2018/09/446.75075.2015.pdf","446.75075.2015")</f>
        <v>446.75075.2015</v>
      </c>
      <c r="D30" s="7" t="s">
        <v>71</v>
      </c>
      <c r="E30" s="7" t="s">
        <v>72</v>
      </c>
      <c r="F30" s="7">
        <v>1230.0</v>
      </c>
      <c r="G30" s="7"/>
      <c r="H30" s="7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ht="45.0" customHeight="1">
      <c r="A31" s="7">
        <v>447.0</v>
      </c>
      <c r="B31" s="7" t="s">
        <v>73</v>
      </c>
      <c r="C31" s="8" t="str">
        <f>HYPERLINK("http://bip.podkowalesna.pl/wp-content/uploads/2018/09/447.75023.2015.pdf","447.75023.2015")</f>
        <v>447.75023.2015</v>
      </c>
      <c r="D31" s="9" t="s">
        <v>74</v>
      </c>
      <c r="E31" s="7" t="s">
        <v>75</v>
      </c>
      <c r="F31" s="10">
        <v>4245.53</v>
      </c>
      <c r="G31" s="7"/>
      <c r="H31" s="7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ht="31.5" customHeight="1">
      <c r="A32" s="7">
        <v>448.0</v>
      </c>
      <c r="B32" s="7" t="s">
        <v>73</v>
      </c>
      <c r="C32" s="8" t="str">
        <f>HYPERLINK("http://bip.podkowalesna.pl/wp-content/uploads/2018/09/448.75023.2015.pdf","448.75023.2015")</f>
        <v>448.75023.2015</v>
      </c>
      <c r="D32" s="7" t="s">
        <v>76</v>
      </c>
      <c r="E32" s="7" t="s">
        <v>77</v>
      </c>
      <c r="F32" s="7">
        <v>1850.0</v>
      </c>
      <c r="G32" s="7"/>
      <c r="H32" s="7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ht="30.0" customHeight="1">
      <c r="A33" s="7">
        <v>449.0</v>
      </c>
      <c r="B33" s="7" t="s">
        <v>73</v>
      </c>
      <c r="C33" s="8" t="str">
        <f>HYPERLINK("http://bip.podkowalesna.pl/wp-content/uploads/2018/09/449.75023.2015.pdf","449.75023.2015")</f>
        <v>449.75023.2015</v>
      </c>
      <c r="D33" s="7" t="s">
        <v>78</v>
      </c>
      <c r="E33" s="9" t="s">
        <v>79</v>
      </c>
      <c r="F33" s="7">
        <v>897.77</v>
      </c>
      <c r="G33" s="7"/>
      <c r="H33" s="7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ht="30.0" customHeight="1">
      <c r="A34" s="7">
        <v>450.0</v>
      </c>
      <c r="B34" s="7" t="s">
        <v>80</v>
      </c>
      <c r="C34" s="8" t="s">
        <v>81</v>
      </c>
      <c r="D34" s="7" t="s">
        <v>82</v>
      </c>
      <c r="E34" s="7" t="s">
        <v>83</v>
      </c>
      <c r="F34" s="13" t="s">
        <v>84</v>
      </c>
      <c r="G34" s="7"/>
      <c r="H34" s="7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ht="45.0" customHeight="1">
      <c r="A35" s="7">
        <v>451.0</v>
      </c>
      <c r="B35" s="7" t="s">
        <v>80</v>
      </c>
      <c r="C35" s="8" t="s">
        <v>85</v>
      </c>
      <c r="D35" s="9" t="s">
        <v>86</v>
      </c>
      <c r="E35" s="9" t="s">
        <v>87</v>
      </c>
      <c r="F35" s="10">
        <v>13761.85</v>
      </c>
      <c r="G35" s="7"/>
      <c r="H35" s="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ht="31.5" customHeight="1">
      <c r="A36" s="7">
        <v>452.0</v>
      </c>
      <c r="B36" s="7" t="s">
        <v>80</v>
      </c>
      <c r="C36" s="8" t="str">
        <f>HYPERLINK("http://bip.podkowalesna.pl/wp-content/uploads/2018/09/452.90004.2015.pdf","452.75023.2015")</f>
        <v>452.75023.2015</v>
      </c>
      <c r="D36" s="7" t="s">
        <v>88</v>
      </c>
      <c r="E36" s="7" t="s">
        <v>89</v>
      </c>
      <c r="F36" s="11">
        <v>260.0</v>
      </c>
      <c r="G36" s="7"/>
      <c r="H36" s="7">
        <v>211.38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ht="32.25" customHeight="1">
      <c r="A37" s="7">
        <v>453.0</v>
      </c>
      <c r="B37" s="7" t="s">
        <v>80</v>
      </c>
      <c r="C37" s="8" t="str">
        <f>HYPERLINK("http://bip.podkowalesna.pl/wp-content/uploads/2018/09/453.75023.2015.pdf","453.75023.2015")</f>
        <v>453.75023.2015</v>
      </c>
      <c r="D37" s="7" t="s">
        <v>90</v>
      </c>
      <c r="E37" s="7" t="s">
        <v>91</v>
      </c>
      <c r="F37" s="7">
        <v>1810.0</v>
      </c>
      <c r="G37" s="7"/>
      <c r="H37" s="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ht="30.0" customHeight="1">
      <c r="A38" s="7">
        <v>454.0</v>
      </c>
      <c r="B38" s="7" t="s">
        <v>80</v>
      </c>
      <c r="C38" s="8" t="str">
        <f>HYPERLINK("http://bip.podkowalesna.pl/wp-content/uploads/2018/09/454.75023.2015.pdf","454.75023.2015")</f>
        <v>454.75023.2015</v>
      </c>
      <c r="D38" s="9" t="s">
        <v>92</v>
      </c>
      <c r="E38" s="9" t="s">
        <v>93</v>
      </c>
      <c r="F38" s="7">
        <v>12300.0</v>
      </c>
      <c r="G38" s="7"/>
      <c r="H38" s="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ht="90.0" customHeight="1">
      <c r="A39" s="7">
        <v>455.0</v>
      </c>
      <c r="B39" s="7" t="s">
        <v>94</v>
      </c>
      <c r="C39" s="8" t="str">
        <f>HYPERLINK("http://bip.podkowalesna.pl/wp-content/uploads/2018/09/455.60016.2015.pdf","455.60016.2015")</f>
        <v>455.60016.2015</v>
      </c>
      <c r="D39" s="7" t="s">
        <v>95</v>
      </c>
      <c r="E39" s="9" t="s">
        <v>96</v>
      </c>
      <c r="F39" s="12">
        <v>96555.0</v>
      </c>
      <c r="G39" s="7"/>
      <c r="H39" s="12">
        <v>78500.0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ht="33.0" customHeight="1">
      <c r="A40" s="7">
        <v>456.0</v>
      </c>
      <c r="B40" s="7" t="s">
        <v>94</v>
      </c>
      <c r="C40" s="8" t="str">
        <f>HYPERLINK("http://bip.podkowalesna.pl/wp-content/uploads/2018/09/456.75023.2015.pdf","456.75023.2015")</f>
        <v>456.75023.2015</v>
      </c>
      <c r="D40" s="7" t="s">
        <v>97</v>
      </c>
      <c r="E40" s="7" t="s">
        <v>98</v>
      </c>
      <c r="F40" s="7">
        <v>619.99</v>
      </c>
      <c r="G40" s="7"/>
      <c r="H40" s="7">
        <v>504.05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ht="45.0" customHeight="1">
      <c r="A41" s="7">
        <v>457.0</v>
      </c>
      <c r="B41" s="7" t="s">
        <v>94</v>
      </c>
      <c r="C41" s="8" t="str">
        <f>HYPERLINK("http://bip.podkowalesna.pl/wp-content/uploads/2018/09/457.70005.2015.pdf","457.70005.2015")</f>
        <v>457.70005.2015</v>
      </c>
      <c r="D41" s="7" t="s">
        <v>99</v>
      </c>
      <c r="E41" s="9" t="s">
        <v>100</v>
      </c>
      <c r="F41" s="7">
        <v>5200.0</v>
      </c>
      <c r="G41" s="7"/>
      <c r="H41" s="7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ht="15.75" customHeight="1">
      <c r="A42" s="7">
        <v>458.0</v>
      </c>
      <c r="B42" s="7" t="s">
        <v>94</v>
      </c>
      <c r="C42" s="7" t="s">
        <v>101</v>
      </c>
      <c r="D42" s="1"/>
      <c r="E42" s="7"/>
      <c r="F42" s="7" t="s">
        <v>102</v>
      </c>
      <c r="G42" s="7"/>
      <c r="H42" s="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ht="90.0" customHeight="1">
      <c r="A43" s="7">
        <v>459.0</v>
      </c>
      <c r="B43" s="7" t="s">
        <v>103</v>
      </c>
      <c r="C43" s="8" t="str">
        <f>HYPERLINK("http://bip.podkowalesna.pl/wp-content/uploads/2018/09/459.60016.2015.pdf","459.60016.2015")</f>
        <v>459.60016.2015</v>
      </c>
      <c r="D43" s="9" t="s">
        <v>104</v>
      </c>
      <c r="E43" s="9" t="s">
        <v>105</v>
      </c>
      <c r="F43" s="10">
        <v>28117.8</v>
      </c>
      <c r="G43" s="7"/>
      <c r="H43" s="10">
        <v>22860.0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ht="30.0" customHeight="1">
      <c r="A44" s="7">
        <v>460.0</v>
      </c>
      <c r="B44" s="7" t="s">
        <v>103</v>
      </c>
      <c r="C44" s="8" t="str">
        <f>HYPERLINK("http://bip.podkowalesna.pl/wp-content/uploads/2018/09/460.70005.2015.pdf","460.70005.2015")</f>
        <v>460.70005.2015</v>
      </c>
      <c r="D44" s="9" t="s">
        <v>106</v>
      </c>
      <c r="E44" s="7" t="s">
        <v>107</v>
      </c>
      <c r="F44" s="14">
        <v>49821.0</v>
      </c>
      <c r="G44" s="7"/>
      <c r="H44" s="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ht="60.0" customHeight="1">
      <c r="A45" s="7">
        <v>461.0</v>
      </c>
      <c r="B45" s="7" t="s">
        <v>103</v>
      </c>
      <c r="C45" s="8" t="str">
        <f>HYPERLINK("http://bip.podkowalesna.pl/wp-content/uploads/2018/09/461.90004.2015.pdf","461.90004.2015")</f>
        <v>461.90004.2015</v>
      </c>
      <c r="D45" s="7" t="s">
        <v>108</v>
      </c>
      <c r="E45" s="9" t="s">
        <v>109</v>
      </c>
      <c r="F45" s="10">
        <v>12892.64</v>
      </c>
      <c r="G45" s="7"/>
      <c r="H45" s="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ht="30.0" customHeight="1">
      <c r="A46" s="7">
        <v>462.0</v>
      </c>
      <c r="B46" s="7" t="s">
        <v>103</v>
      </c>
      <c r="C46" s="8" t="str">
        <f>HYPERLINK("http://bip.podkowalesna.pl/wp-content/uploads/2018/09/462.92695.2015.pdf","462.92695.2015")</f>
        <v>462.92695.2015</v>
      </c>
      <c r="D46" s="7"/>
      <c r="E46" s="7" t="s">
        <v>110</v>
      </c>
      <c r="F46" s="7">
        <v>3798.24</v>
      </c>
      <c r="G46" s="7"/>
      <c r="H46" s="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ht="29.25" customHeight="1">
      <c r="A47" s="7">
        <v>463.0</v>
      </c>
      <c r="B47" s="7" t="s">
        <v>103</v>
      </c>
      <c r="C47" s="8" t="str">
        <f>HYPERLINK("http://bip.podkowalesna.pl/wp-content/uploads/2018/09/463.92195.2015.pdf","463.92195.2015")</f>
        <v>463.92195.2015</v>
      </c>
      <c r="D47" s="7" t="s">
        <v>111</v>
      </c>
      <c r="E47" s="7" t="s">
        <v>112</v>
      </c>
      <c r="F47" s="7">
        <v>20721.81</v>
      </c>
      <c r="G47" s="7"/>
      <c r="H47" s="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ht="30.75" customHeight="1">
      <c r="A48" s="7">
        <v>464.0</v>
      </c>
      <c r="B48" s="1" t="s">
        <v>113</v>
      </c>
      <c r="C48" s="8" t="str">
        <f>HYPERLINK("http://bip.podkowalesna.pl/wp-content/uploads/2018/09/464.75023.2015.pdf","464.75023.2015")</f>
        <v>464.75023.2015</v>
      </c>
      <c r="D48" s="7" t="s">
        <v>114</v>
      </c>
      <c r="E48" s="7" t="s">
        <v>115</v>
      </c>
      <c r="F48" s="7">
        <v>14995.0</v>
      </c>
      <c r="G48" s="7"/>
      <c r="H48" s="7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ht="31.5" customHeight="1">
      <c r="A49" s="7">
        <v>465.0</v>
      </c>
      <c r="B49" s="7" t="s">
        <v>103</v>
      </c>
      <c r="C49" s="8" t="str">
        <f>HYPERLINK("http://bip.podkowalesna.pl/wp-content/uploads/2018/09/465.75075.2015.pdf","465.75075.2015")</f>
        <v>465.75075.2015</v>
      </c>
      <c r="D49" s="7" t="s">
        <v>111</v>
      </c>
      <c r="E49" s="7" t="s">
        <v>116</v>
      </c>
      <c r="F49" s="7">
        <v>1211.55</v>
      </c>
      <c r="G49" s="7"/>
      <c r="H49" s="7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ht="30.0" customHeight="1">
      <c r="A50" s="7">
        <v>466.0</v>
      </c>
      <c r="B50" s="7" t="s">
        <v>113</v>
      </c>
      <c r="C50" s="8" t="str">
        <f>HYPERLINK("http://bip.podkowalesna.pl/wp-content/uploads/2018/09/466.75023.2015.pdf","466.75023.2015")</f>
        <v>466.75023.2015</v>
      </c>
      <c r="D50" s="9" t="s">
        <v>117</v>
      </c>
      <c r="E50" s="7" t="s">
        <v>118</v>
      </c>
      <c r="F50" s="9" t="s">
        <v>119</v>
      </c>
      <c r="G50" s="7"/>
      <c r="H50" s="7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ht="30.0" customHeight="1">
      <c r="A51" s="7">
        <v>467.0</v>
      </c>
      <c r="B51" s="7" t="s">
        <v>120</v>
      </c>
      <c r="C51" s="8" t="str">
        <f>HYPERLINK("http://bip.podkowalesna.pl/wp-content/uploads/2018/09/467.ik_.272.11.467.2015.pdf","IK.272.11.467.2015")</f>
        <v>IK.272.11.467.2015</v>
      </c>
      <c r="D51" s="7" t="s">
        <v>121</v>
      </c>
      <c r="E51" s="9" t="s">
        <v>122</v>
      </c>
      <c r="F51" s="10">
        <v>332240.4</v>
      </c>
      <c r="G51" s="7"/>
      <c r="H51" s="12">
        <v>307630.0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ht="31.5" customHeight="1">
      <c r="A52" s="7">
        <v>468.0</v>
      </c>
      <c r="B52" s="7" t="s">
        <v>120</v>
      </c>
      <c r="C52" s="8" t="str">
        <f>HYPERLINK("http://bip.podkowalesna.pl/wp-content/uploads/2018/09/468.272.60016.2015.pdf","Ik.272.60016.2015.468")</f>
        <v>Ik.272.60016.2015.468</v>
      </c>
      <c r="D52" s="7" t="s">
        <v>121</v>
      </c>
      <c r="E52" s="7" t="s">
        <v>123</v>
      </c>
      <c r="F52" s="7"/>
      <c r="G52" s="7"/>
      <c r="H52" s="10">
        <v>514074.6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ht="90.0" customHeight="1">
      <c r="A53" s="7">
        <v>469.0</v>
      </c>
      <c r="B53" s="7" t="s">
        <v>120</v>
      </c>
      <c r="C53" s="8" t="str">
        <f>HYPERLINK("http://bip.podkowalesna.pl/wp-content/uploads/2018/09/469.272.2015.pdf","469.272.2015")</f>
        <v>469.272.2015</v>
      </c>
      <c r="D53" s="7" t="s">
        <v>124</v>
      </c>
      <c r="E53" s="9" t="s">
        <v>125</v>
      </c>
      <c r="F53" s="15">
        <v>678456.0</v>
      </c>
      <c r="G53" s="7"/>
      <c r="H53" s="10">
        <v>628200.0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ht="45.0" customHeight="1">
      <c r="A54" s="7">
        <v>470.0</v>
      </c>
      <c r="B54" s="7" t="s">
        <v>120</v>
      </c>
      <c r="C54" s="8" t="str">
        <f>HYPERLINK("http://bip.podkowalesna.pl/wp-content/uploads/2018/09/470.85154.2015.pdf","470.85154.2015")</f>
        <v>470.85154.2015</v>
      </c>
      <c r="D54" s="7" t="s">
        <v>126</v>
      </c>
      <c r="E54" s="9" t="s">
        <v>127</v>
      </c>
      <c r="F54" s="9" t="s">
        <v>128</v>
      </c>
      <c r="G54" s="7"/>
      <c r="H54" s="7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ht="45.0" customHeight="1">
      <c r="A55" s="7">
        <v>471.0</v>
      </c>
      <c r="B55" s="7" t="s">
        <v>120</v>
      </c>
      <c r="C55" s="8" t="str">
        <f>HYPERLINK("http://bip.podkowalesna.pl/wp-content/uploads/2018/09/471.85154.2015.pdf","471.85154.2015")</f>
        <v>471.85154.2015</v>
      </c>
      <c r="D55" s="7" t="s">
        <v>129</v>
      </c>
      <c r="E55" s="9" t="s">
        <v>127</v>
      </c>
      <c r="F55" s="9" t="s">
        <v>130</v>
      </c>
      <c r="G55" s="7"/>
      <c r="H55" s="7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</sheetData>
  <mergeCells count="2">
    <mergeCell ref="A2:G2"/>
    <mergeCell ref="D1:G1"/>
  </mergeCells>
  <hyperlinks>
    <hyperlink display="450.75023.2015" location="'2015'!C34" ref="C34"/>
    <hyperlink display="451.75023.2015" location="'2015'!C35" ref="C35"/>
  </hyperlinks>
  <printOptions/>
  <pageMargins bottom="0.75" footer="0.0" header="0.0" left="0.7" right="0.7" top="0.75"/>
  <pageSetup orientation="landscape"/>
  <drawing r:id="rId1"/>
</worksheet>
</file>