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5" sheetId="1" r:id="rId3"/>
  </sheets>
  <definedNames/>
  <calcPr/>
</workbook>
</file>

<file path=xl/sharedStrings.xml><?xml version="1.0" encoding="utf-8"?>
<sst xmlns="http://schemas.openxmlformats.org/spreadsheetml/2006/main" count="139" uniqueCount="107">
  <si>
    <t xml:space="preserve">Załącznik nr 1 do Zarządzenia Nr 92/2014 Burmistrza Miasta Podkowy Leśnej z dnia 30 grudnia 2014 r.          </t>
  </si>
  <si>
    <t xml:space="preserve">CENTRALNY REJESTR UMÓW        Rok 2015       </t>
  </si>
  <si>
    <t>Lp.</t>
  </si>
  <si>
    <t>Data zawarcia umowy</t>
  </si>
  <si>
    <t>Numer umowy</t>
  </si>
  <si>
    <t>Nazwa oferenta/usługodawcy</t>
  </si>
  <si>
    <t>Przedmiot umowy</t>
  </si>
  <si>
    <t>Wartość zamówienia brutto</t>
  </si>
  <si>
    <t>Uwagi</t>
  </si>
  <si>
    <t>Wartość zamówienia netto</t>
  </si>
  <si>
    <t>08.06.2015</t>
  </si>
  <si>
    <t>Poski Związek Emerytów, Rencistów i Inwalidów Zarząd Rejonowy w Pruszkowie</t>
  </si>
  <si>
    <t>Wyjazd rekreacyjno-rehabilitacyjny Koła Emerytów i Rencistów nr 2 w Podkowie Leśnej</t>
  </si>
  <si>
    <t>213.90004.2015</t>
  </si>
  <si>
    <t>Terra, Gubin</t>
  </si>
  <si>
    <t xml:space="preserve">materiał roślinny zapewniajacy  ukwiecenie kwietników jiflor 600 mm oraz ukwiecenie kwietników H1200 </t>
  </si>
  <si>
    <t>Marek Salwowski BUDOSAL, Pruszków</t>
  </si>
  <si>
    <t>Wykonanie pomiarów kontrolnych</t>
  </si>
  <si>
    <t>09.06.2015</t>
  </si>
  <si>
    <t>Clipper Sp. z o.o., Warszawa</t>
  </si>
  <si>
    <t xml:space="preserve">zapewnienie toalet przenośłnych na imprezę cykliczną Festiwal Otwarte Ogrody </t>
  </si>
  <si>
    <t>Parafia Rzymsko - Katolicka p.w. św. Krzysztofa w Podkowie Leśnej</t>
  </si>
  <si>
    <t>Letnie Wieczory Muzyczne w Kościele -Ogrodzie</t>
  </si>
  <si>
    <t>KRYSIAK, Milanówek</t>
  </si>
  <si>
    <t>Wykonanie mapy cmentarza komunalnego w Podkowie Leśnej przy ul.Ogrodowej z naniesionymi grobami oraz naniesienie numerów grobów na w/w mapę.</t>
  </si>
  <si>
    <t>11.06.2015</t>
  </si>
  <si>
    <t>Urząd Pocztowy, Podkowa Leśna</t>
  </si>
  <si>
    <t>Pronumerata gazety Rzeczpospolita - pakiet PLUSna III kw. Po 2 egz.</t>
  </si>
  <si>
    <t>12.06.2015</t>
  </si>
  <si>
    <t>X-KOM Sp. z o.o., Częstochowa</t>
  </si>
  <si>
    <t>Router wi-fi firmy ASUS</t>
  </si>
  <si>
    <t>Przedsiębiorstwo Usługowo - Handlowe CEWAR Więch &amp; Więch Sp. J.</t>
  </si>
  <si>
    <t>Pompa KRTF 100-250/54UG-S-237</t>
  </si>
  <si>
    <t>Centrum Kontroli Placów Zabaw Sp. z o.o.</t>
  </si>
  <si>
    <t xml:space="preserve">Wykonanie corocznej kontroli głownej placu zabaw wg wymogów PN-EN 1176 zlokalizowany jest przy ul. akacjowej w Podkowie Leśnej </t>
  </si>
  <si>
    <t>Gospodarstwo Ogrodnicze Tomasz Wojtas</t>
  </si>
  <si>
    <t xml:space="preserve">zakup roślin sezonowych </t>
  </si>
  <si>
    <t>223.85154.2015</t>
  </si>
  <si>
    <t>Krokus-Pracowania Szkolenictwa Ł. Czulak Spółka Jawna</t>
  </si>
  <si>
    <t>36 warsztatów profilaktyczno-terapeutycznych</t>
  </si>
  <si>
    <t>z VAT</t>
  </si>
  <si>
    <t>15.06.2015</t>
  </si>
  <si>
    <t>Joanna Kacprowicz</t>
  </si>
  <si>
    <t>Przeprowadzenie postępowania o udzielenie zamówenia publicznego dot. "Budowa zintegrowanego miejskiego systemu informacji kulturalnej w zabytkowym mieście ogrodzie Podkowa Leśna".</t>
  </si>
  <si>
    <t>Instalatorstwo Elektryczne Mieczysław Tokarski, Podkowa Leśna</t>
  </si>
  <si>
    <t>Wymiana świetlówek w U.M.</t>
  </si>
  <si>
    <t>328,00 zl</t>
  </si>
  <si>
    <t>16.06.2015</t>
  </si>
  <si>
    <t>Papier Hurt Maciej Stasiarczyk, Bednary</t>
  </si>
  <si>
    <t>Wykonanie i wymiana gumek w pieczątkach urzędowych (19 szt.) oraz wykonania nowych pieczatek (6 szt.)</t>
  </si>
  <si>
    <t>WJJ Consulting Wojciech Jabłoński</t>
  </si>
  <si>
    <t>Przygotowanie wniosku o wszczęcie 
zamówienia publicznego na opracowanie strategi współpracy gmin w dziedzinie świadczenia usług społecznych w zakresie wymagań Miasta Podkowa Leśna</t>
  </si>
  <si>
    <t>Ernst&amp;Young Sp. z o.o.</t>
  </si>
  <si>
    <t>Usługi w zakresie oceny możliwości odzyskania przez Gminę z włąściwego urzędu skarbowego podatku od towarów i usług (VAT).</t>
  </si>
  <si>
    <t>17.06.2015</t>
  </si>
  <si>
    <t>MKL-BUD Michał Lulis</t>
  </si>
  <si>
    <t>Przebudowa ul. Bukowej na odcinku 500 m</t>
  </si>
  <si>
    <t>Internet Mall Polska Sp. z o.o.</t>
  </si>
  <si>
    <t>zakup aparatu fotograficznego Nikon Coolpix P530</t>
  </si>
  <si>
    <t>Usługi Geodezyjne Marek Kołodziejek , Warszawa</t>
  </si>
  <si>
    <t>inwentaryzacja kanalizacji Błońska</t>
  </si>
  <si>
    <t>Crido Business Consulting Sp. z o.o., Warszawa</t>
  </si>
  <si>
    <t xml:space="preserve">Usługi doradcze dla pracowników Urzędu Miasta Podkowa Leśna </t>
  </si>
  <si>
    <t>WPHU HYDROLUX JACEK JABŁECKI, Zakroczym</t>
  </si>
  <si>
    <t>pompa grundffos CR 32-2-2 A-F-A-E-HQQE</t>
  </si>
  <si>
    <t>Multiplanta Dariusz Cegłowski</t>
  </si>
  <si>
    <t xml:space="preserve">nasadzenia w ul. Bukowej </t>
  </si>
  <si>
    <t>TUR s.c., Grodzisk Mazowiecki</t>
  </si>
  <si>
    <t xml:space="preserve">naprawa dmuchawy </t>
  </si>
  <si>
    <t>22.06.2015</t>
  </si>
  <si>
    <t>Wyrób Pieczątek Barbara i Jan Obińscy, Grodzisk Mazowiecki</t>
  </si>
  <si>
    <t>Wykonanie tabliczek grawerowanych</t>
  </si>
  <si>
    <t>23.06.2015</t>
  </si>
  <si>
    <t>BSC Jacek Olędzki, Pruszków</t>
  </si>
  <si>
    <t>wykonanie akt. Przedmiaru i kosztorysu ul. Akacjowa</t>
  </si>
  <si>
    <t>Wykonanie pieczątek urzędowych cd.</t>
  </si>
  <si>
    <t>Wykonanie trzech tablic urzędowych</t>
  </si>
  <si>
    <t xml:space="preserve">Lesto-BHP Leszek Nowowiejski, Kuklówka </t>
  </si>
  <si>
    <t>Przeprowadzenie szkolenia BHP i ppoż. Dla pracowników urzędzu</t>
  </si>
  <si>
    <t>zwolniony  z podatku VAT</t>
  </si>
  <si>
    <t>OTO COMPANY, PRUSZKÓW</t>
  </si>
  <si>
    <t>Montaż okna w budynku kom.Jaworowa 13</t>
  </si>
  <si>
    <t>Zakup pelargonii</t>
  </si>
  <si>
    <t>48 zl</t>
  </si>
  <si>
    <t>Zainstalowanie wyłącznika nadmiarowo-prądowego w Werandzie</t>
  </si>
  <si>
    <t>160,00 zl</t>
  </si>
  <si>
    <t>Sławomir Pasterski, Pruszków</t>
  </si>
  <si>
    <t>Naliczeni i pobieranie opłat za wodę i odprowadzane ścieki</t>
  </si>
  <si>
    <t>3.100,00 zł</t>
  </si>
  <si>
    <t>25.06.2015</t>
  </si>
  <si>
    <t>Fundacja Rozwoju Demokracji Lokalnej, Warszawa</t>
  </si>
  <si>
    <t>Szkolenie radnych i pracowników urzędu</t>
  </si>
  <si>
    <t>1 st Grzegórska Sp. z o.o., Warszawa</t>
  </si>
  <si>
    <t>Wykonanie graweru napiórach wiecznych 32szt.</t>
  </si>
  <si>
    <t>26.06.2015</t>
  </si>
  <si>
    <t>AGORA, Warszawa</t>
  </si>
  <si>
    <t>Zamieszczenie ogłoszenia w stołecznym wydaniu Gazety Wyborczej dodatek Praca w rubryce ogłoszeń</t>
  </si>
  <si>
    <t>29.06.2015</t>
  </si>
  <si>
    <t>EkO-HETMAN, Nadarzyn</t>
  </si>
  <si>
    <t>Odbiór i zagospodarowanie odpadów komunalnych od właścicieli nieruchomości zamieszkałych na terenie Miasta Podkowa Leśna</t>
  </si>
  <si>
    <t>Orange Polska Sp. A.</t>
  </si>
  <si>
    <t>Świadczenie usług telekomunikacyjnych</t>
  </si>
  <si>
    <t>Zakład Wodociągów i Kanalizacji Sp. z o.o., Grodzisk Maz.</t>
  </si>
  <si>
    <t>Naprawa pompowni ścieków w ul. Sępówi ul. Dzików</t>
  </si>
  <si>
    <t>30.06.2015</t>
  </si>
  <si>
    <t>Weranda Cafe&amp;Cukiernia, Podkowa Leśna</t>
  </si>
  <si>
    <t>Usługi cateringowe na szkolenie radnych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</si>
</sst>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zł&quot;;[Red]\-#,##0.00\ &quot;zł&quot;"/>
  </numFmts>
  <fonts count="7">
    <font>
      <sz val="10.0"/>
      <color rgb="FF000000"/>
      <name val="Arial"/>
    </font>
    <font>
      <sz val="11.0"/>
      <name val="Calibri"/>
    </font>
    <font>
      <sz val="9.0"/>
      <name val="Calibri"/>
    </font>
    <font>
      <b/>
      <sz val="22.0"/>
      <name val="Calibri"/>
    </font>
    <font/>
    <font>
      <b/>
      <sz val="10.0"/>
      <name val="Calibri"/>
    </font>
    <font>
      <u/>
      <sz val="11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Border="1" applyFont="1"/>
    <xf borderId="1" fillId="0" fontId="3" numFmtId="0" xfId="0" applyAlignment="1" applyBorder="1" applyFont="1">
      <alignment shrinkToFit="0" vertical="center" wrapText="0"/>
    </xf>
    <xf borderId="2" fillId="2" fontId="5" numFmtId="0" xfId="0" applyAlignment="1" applyBorder="1" applyFill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0"/>
    </xf>
    <xf borderId="2" fillId="0" fontId="6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1"/>
    </xf>
    <xf borderId="2" fillId="0" fontId="1" numFmtId="3" xfId="0" applyAlignment="1" applyBorder="1" applyFont="1" applyNumberForma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1"/>
    </xf>
    <xf borderId="2" fillId="0" fontId="1" numFmtId="4" xfId="0" applyAlignment="1" applyBorder="1" applyFont="1" applyNumberForma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top" wrapText="0"/>
    </xf>
    <xf borderId="2" fillId="0" fontId="1" numFmtId="164" xfId="0" applyAlignment="1" applyBorder="1" applyFont="1" applyNumberFormat="1">
      <alignment horizontal="center" shrinkToFit="0" vertical="center" wrapText="0"/>
    </xf>
    <xf borderId="2" fillId="0" fontId="1" numFmtId="2" xfId="0" applyAlignment="1" applyBorder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12.29"/>
    <col customWidth="1" min="3" max="3" width="16.57"/>
    <col customWidth="1" min="4" max="4" width="33.0"/>
    <col customWidth="1" min="5" max="5" width="36.71"/>
    <col customWidth="1" min="6" max="6" width="17.14"/>
    <col customWidth="1" min="7" max="7" width="25.71"/>
    <col customWidth="1" min="8" max="8" width="17.86"/>
    <col customWidth="1" min="9" max="23" width="8.0"/>
  </cols>
  <sheetData>
    <row r="1">
      <c r="A1" s="1"/>
      <c r="B1" s="1"/>
      <c r="C1" s="1"/>
      <c r="D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49.5" customHeight="1">
      <c r="A2" s="3" t="s">
        <v>1</v>
      </c>
      <c r="B2" s="4"/>
      <c r="C2" s="4"/>
      <c r="D2" s="4"/>
      <c r="E2" s="4"/>
      <c r="F2" s="4"/>
      <c r="G2" s="4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40.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45.0" customHeight="1">
      <c r="A4" s="7">
        <v>212.0</v>
      </c>
      <c r="B4" s="7" t="s">
        <v>10</v>
      </c>
      <c r="C4" s="8" t="str">
        <f>HYPERLINK("http://bip.podkowalesna.pl/wp-content/uploads/2018/09/212.92695.2015.pdf","212.92695.2015")</f>
        <v>212.92695.2015</v>
      </c>
      <c r="D4" s="9" t="s">
        <v>11</v>
      </c>
      <c r="E4" s="7" t="s">
        <v>12</v>
      </c>
      <c r="F4" s="10">
        <v>4300.0</v>
      </c>
      <c r="G4" s="7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45.0" customHeight="1">
      <c r="A5" s="7">
        <v>213.0</v>
      </c>
      <c r="B5" s="7" t="s">
        <v>10</v>
      </c>
      <c r="C5" s="8" t="s">
        <v>13</v>
      </c>
      <c r="D5" s="11" t="s">
        <v>14</v>
      </c>
      <c r="E5" s="11" t="s">
        <v>15</v>
      </c>
      <c r="F5" s="12">
        <v>4270.08</v>
      </c>
      <c r="G5" s="7"/>
      <c r="H5" s="10">
        <v>3896.0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51.75" customHeight="1">
      <c r="A6" s="7">
        <v>214.0</v>
      </c>
      <c r="B6" s="7" t="s">
        <v>10</v>
      </c>
      <c r="C6" s="8" t="str">
        <f>HYPERLINK("http://bip.podkowalesna.pl/wp-content/uploads/2018/09/214.80101.2015.pdf","214.80101.2015")</f>
        <v>214.80101.2015</v>
      </c>
      <c r="D6" s="11" t="s">
        <v>16</v>
      </c>
      <c r="E6" s="13" t="s">
        <v>17</v>
      </c>
      <c r="F6" s="7">
        <v>2869.34</v>
      </c>
      <c r="G6" s="7"/>
      <c r="H6" s="7">
        <v>2332.8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45.0" customHeight="1">
      <c r="A7" s="7">
        <v>215.0</v>
      </c>
      <c r="B7" s="7" t="s">
        <v>18</v>
      </c>
      <c r="C7" s="8" t="str">
        <f>HYPERLINK("http://bip.podkowalesna.pl/wp-content/uploads/2018/09/215.92695.2015.pdf","215.92695.2015")</f>
        <v>215.92695.2015</v>
      </c>
      <c r="D7" s="11" t="s">
        <v>19</v>
      </c>
      <c r="E7" s="11" t="s">
        <v>20</v>
      </c>
      <c r="F7" s="7">
        <v>1296.0</v>
      </c>
      <c r="G7" s="7"/>
      <c r="H7" s="10">
        <v>1200.0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36.0" customHeight="1">
      <c r="A8" s="7">
        <v>216.0</v>
      </c>
      <c r="B8" s="7" t="s">
        <v>18</v>
      </c>
      <c r="C8" s="8" t="str">
        <f>HYPERLINK("http://bip.podkowalesna.pl/wp-content/uploads/2018/09/216.92195.2015.pdf","216.92195.2015")</f>
        <v>216.92195.2015</v>
      </c>
      <c r="D8" s="11" t="s">
        <v>21</v>
      </c>
      <c r="E8" s="11" t="s">
        <v>22</v>
      </c>
      <c r="F8" s="10">
        <v>4000.0</v>
      </c>
      <c r="G8" s="7"/>
      <c r="H8" s="10">
        <v>4000.0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75.0" customHeight="1">
      <c r="A9" s="7">
        <v>217.0</v>
      </c>
      <c r="B9" s="7" t="s">
        <v>18</v>
      </c>
      <c r="C9" s="8" t="str">
        <f>HYPERLINK("http://bip.podkowalesna.pl/wp-content/uploads/2018/09/217.71004.2015.pdf","217.71004.2015")</f>
        <v>217.71004.2015</v>
      </c>
      <c r="D9" s="11" t="s">
        <v>23</v>
      </c>
      <c r="E9" s="11" t="s">
        <v>24</v>
      </c>
      <c r="F9" s="7">
        <v>6150.0</v>
      </c>
      <c r="G9" s="7"/>
      <c r="H9" s="7">
        <v>5000.0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30.0" customHeight="1">
      <c r="A10" s="7">
        <v>218.0</v>
      </c>
      <c r="B10" s="7" t="s">
        <v>25</v>
      </c>
      <c r="C10" s="8" t="str">
        <f>HYPERLINK("http://bip.podkowalesna.pl/wp-content/uploads/2018/09/218.75023.2015.pdf","218.75023.2015")</f>
        <v>218.75023.2015</v>
      </c>
      <c r="D10" s="11" t="s">
        <v>26</v>
      </c>
      <c r="E10" s="11" t="s">
        <v>27</v>
      </c>
      <c r="F10" s="7">
        <v>764.4</v>
      </c>
      <c r="G10" s="7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33.75" customHeight="1">
      <c r="A11" s="7">
        <v>219.0</v>
      </c>
      <c r="B11" s="7" t="s">
        <v>28</v>
      </c>
      <c r="C11" s="8" t="str">
        <f>HYPERLINK("http://bip.podkowalesna.pl/wp-content/uploads/2018/09/219.75023.2015.pdf","219.75023.2015")</f>
        <v>219.75023.2015</v>
      </c>
      <c r="D11" s="11" t="s">
        <v>29</v>
      </c>
      <c r="E11" s="7" t="s">
        <v>30</v>
      </c>
      <c r="F11" s="7">
        <v>299.0</v>
      </c>
      <c r="G11" s="7"/>
      <c r="H11" s="7">
        <v>243.09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45.0" customHeight="1">
      <c r="A12" s="7">
        <v>220.0</v>
      </c>
      <c r="B12" s="7" t="s">
        <v>28</v>
      </c>
      <c r="C12" s="8" t="str">
        <f>HYPERLINK("http://bip.podkowalesna.pl/wp-content/uploads/2018/09/220.90001.2015.pdf","220.90001.2015")</f>
        <v>220.90001.2015</v>
      </c>
      <c r="D12" s="11" t="s">
        <v>31</v>
      </c>
      <c r="E12" s="7" t="s">
        <v>32</v>
      </c>
      <c r="F12" s="7">
        <v>12546.0</v>
      </c>
      <c r="G12" s="7"/>
      <c r="H12" s="7">
        <v>10200.0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60.0" customHeight="1">
      <c r="A13" s="7">
        <v>221.0</v>
      </c>
      <c r="B13" s="7" t="s">
        <v>28</v>
      </c>
      <c r="C13" s="8" t="str">
        <f>HYPERLINK("http://bip.podkowalesna.pl/wp-content/uploads/2018/09/221.90004.2015.pdf","221.90004.2015")</f>
        <v>221.90004.2015</v>
      </c>
      <c r="D13" s="11" t="s">
        <v>33</v>
      </c>
      <c r="E13" s="11" t="s">
        <v>34</v>
      </c>
      <c r="F13" s="7">
        <v>307.5</v>
      </c>
      <c r="G13" s="7"/>
      <c r="H13" s="7">
        <v>250.0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30.0" customHeight="1">
      <c r="A14" s="7">
        <v>222.0</v>
      </c>
      <c r="B14" s="7" t="s">
        <v>28</v>
      </c>
      <c r="C14" s="8" t="str">
        <f>HYPERLINK("http://bip.podkowalesna.pl/wp-content/uploads/2018/09/222.90004.2015.pdf","222.90004.2015")</f>
        <v>222.90004.2015</v>
      </c>
      <c r="D14" s="11" t="s">
        <v>35</v>
      </c>
      <c r="E14" s="7" t="s">
        <v>36</v>
      </c>
      <c r="F14" s="7">
        <v>2128.0</v>
      </c>
      <c r="G14" s="7"/>
      <c r="H14" s="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30.0" customHeight="1">
      <c r="A15" s="7">
        <v>223.0</v>
      </c>
      <c r="B15" s="7" t="s">
        <v>28</v>
      </c>
      <c r="C15" s="7" t="s">
        <v>37</v>
      </c>
      <c r="D15" s="11" t="s">
        <v>38</v>
      </c>
      <c r="E15" s="7" t="s">
        <v>39</v>
      </c>
      <c r="F15" s="7">
        <v>12825.0</v>
      </c>
      <c r="G15" s="7" t="s">
        <v>40</v>
      </c>
      <c r="H15" s="7">
        <v>12825.0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90.0" customHeight="1">
      <c r="A16" s="7">
        <v>225.0</v>
      </c>
      <c r="B16" s="7" t="s">
        <v>41</v>
      </c>
      <c r="C16" s="8" t="str">
        <f>HYPERLINK("http://bip.podkowalesna.pl/wp-content/uploads/2018/09/225.92195.2015.pdf","225.92195.2015")</f>
        <v>225.92195.2015</v>
      </c>
      <c r="D16" s="7" t="s">
        <v>42</v>
      </c>
      <c r="E16" s="11" t="s">
        <v>43</v>
      </c>
      <c r="F16" s="7">
        <v>1000.0</v>
      </c>
      <c r="G16" s="7"/>
      <c r="H16" s="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45.0" customHeight="1">
      <c r="A17" s="7">
        <v>226.0</v>
      </c>
      <c r="B17" s="7" t="s">
        <v>41</v>
      </c>
      <c r="C17" s="8" t="str">
        <f>HYPERLINK("http://bip.podkowalesna.pl/wp-content/uploads/2018/09/226.70005.2015.pdf","226.70005.2015")</f>
        <v>226.70005.2015</v>
      </c>
      <c r="D17" s="11" t="s">
        <v>44</v>
      </c>
      <c r="E17" s="7" t="s">
        <v>45</v>
      </c>
      <c r="F17" s="7" t="s">
        <v>46</v>
      </c>
      <c r="G17" s="7"/>
      <c r="H17" s="14">
        <v>267.0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45.0" customHeight="1">
      <c r="A18" s="7">
        <v>227.0</v>
      </c>
      <c r="B18" s="7" t="s">
        <v>47</v>
      </c>
      <c r="C18" s="8" t="str">
        <f>HYPERLINK("http://bip.podkowalesna.pl/wp-content/uploads/2018/09/227.75023.2015.pdf","227.75023.2015")</f>
        <v>227.75023.2015</v>
      </c>
      <c r="D18" s="11" t="s">
        <v>48</v>
      </c>
      <c r="E18" s="11" t="s">
        <v>49</v>
      </c>
      <c r="F18" s="14">
        <v>552.27</v>
      </c>
      <c r="G18" s="7"/>
      <c r="H18" s="14">
        <v>449.0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90.0" customHeight="1">
      <c r="A19" s="7">
        <v>228.0</v>
      </c>
      <c r="B19" s="7" t="s">
        <v>47</v>
      </c>
      <c r="C19" s="8" t="str">
        <f>HYPERLINK("http://bip.podkowalesna.pl/wp-content/uploads/2018/09/228.70005.2015.pdf","228.70005.2015")</f>
        <v>228.70005.2015</v>
      </c>
      <c r="D19" s="7" t="s">
        <v>50</v>
      </c>
      <c r="E19" s="11" t="s">
        <v>51</v>
      </c>
      <c r="F19" s="14">
        <v>1672.8</v>
      </c>
      <c r="G19" s="7"/>
      <c r="H19" s="14">
        <v>1672.8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60.0" customHeight="1">
      <c r="A20" s="7">
        <v>229.0</v>
      </c>
      <c r="B20" s="7" t="s">
        <v>47</v>
      </c>
      <c r="C20" s="8" t="str">
        <f>HYPERLINK("http://bip.podkowalesna.pl/wp-content/uploads/2018/09/229.75023.2015.pdf","229.        .2015")</f>
        <v>229.        .2015</v>
      </c>
      <c r="D20" s="7" t="s">
        <v>52</v>
      </c>
      <c r="E20" s="11" t="s">
        <v>53</v>
      </c>
      <c r="F20" s="14">
        <v>12300.0</v>
      </c>
      <c r="G20" s="7"/>
      <c r="H20" s="14">
        <v>10000.0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31.5" customHeight="1">
      <c r="A21" s="7">
        <v>230.0</v>
      </c>
      <c r="B21" s="7" t="s">
        <v>54</v>
      </c>
      <c r="C21" s="8" t="str">
        <f>HYPERLINK("http://bip.podkowalesna.pl/wp-content/uploads/2018/09/230.60016.2015.pdf","230.60016.2015")</f>
        <v>230.60016.2015</v>
      </c>
      <c r="D21" s="7" t="s">
        <v>55</v>
      </c>
      <c r="E21" s="7" t="s">
        <v>56</v>
      </c>
      <c r="F21" s="14">
        <v>414469.6</v>
      </c>
      <c r="G21" s="7"/>
      <c r="H21" s="12">
        <v>336967.16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30.0" customHeight="1">
      <c r="A22" s="7">
        <v>231.0</v>
      </c>
      <c r="B22" s="7" t="s">
        <v>54</v>
      </c>
      <c r="C22" s="8" t="str">
        <f>HYPERLINK("http://bip.podkowalesna.pl/wp-content/uploads/2018/09/231.75023.2015.pdf","231.75023.2015")</f>
        <v>231.75023.2015</v>
      </c>
      <c r="D22" s="7" t="s">
        <v>57</v>
      </c>
      <c r="E22" s="11" t="s">
        <v>58</v>
      </c>
      <c r="F22" s="14">
        <v>954.0</v>
      </c>
      <c r="G22" s="7"/>
      <c r="H22" s="14">
        <v>775.6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30.0" customHeight="1">
      <c r="A23" s="7">
        <v>232.0</v>
      </c>
      <c r="B23" s="7" t="s">
        <v>54</v>
      </c>
      <c r="C23" s="8" t="str">
        <f>HYPERLINK("http://bip.podkowalesna.pl/wp-content/uploads/2018/09/232.70005.2015.pdf","232.75023.2015")</f>
        <v>232.75023.2015</v>
      </c>
      <c r="D23" s="11" t="s">
        <v>59</v>
      </c>
      <c r="E23" s="7" t="s">
        <v>60</v>
      </c>
      <c r="F23" s="14">
        <v>984.0</v>
      </c>
      <c r="G23" s="7"/>
      <c r="H23" s="14">
        <v>800.0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30.0" customHeight="1">
      <c r="A24" s="7">
        <v>233.0</v>
      </c>
      <c r="B24" s="7" t="s">
        <v>54</v>
      </c>
      <c r="C24" s="8" t="str">
        <f>HYPERLINK("http://bip.podkowalesna.pl/wp-content/uploads/2018/09/233.75023.2015.pdf","233.75023.2015")</f>
        <v>233.75023.2015</v>
      </c>
      <c r="D24" s="11" t="s">
        <v>61</v>
      </c>
      <c r="E24" s="11" t="s">
        <v>62</v>
      </c>
      <c r="F24" s="12">
        <v>16605.0</v>
      </c>
      <c r="G24" s="7"/>
      <c r="H24" s="14">
        <v>13500.0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30.0" customHeight="1">
      <c r="A25" s="7">
        <v>234.0</v>
      </c>
      <c r="B25" s="7" t="s">
        <v>54</v>
      </c>
      <c r="C25" s="8" t="str">
        <f>HYPERLINK("http://bip.podkowalesna.pl/wp-content/uploads/2018/09/234.40002.2015.pdf","234.40002.2015")</f>
        <v>234.40002.2015</v>
      </c>
      <c r="D25" s="11" t="s">
        <v>63</v>
      </c>
      <c r="E25" s="11" t="s">
        <v>64</v>
      </c>
      <c r="F25" s="7">
        <v>6606.33</v>
      </c>
      <c r="G25" s="7"/>
      <c r="H25" s="7">
        <v>5371.0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31.5" customHeight="1">
      <c r="A26" s="7">
        <v>235.0</v>
      </c>
      <c r="B26" s="7" t="s">
        <v>54</v>
      </c>
      <c r="C26" s="8" t="str">
        <f>HYPERLINK("http://bip.podkowalesna.pl/wp-content/uploads/2018/09/235.60016.2015.pdf","235.60016.2015")</f>
        <v>235.60016.2015</v>
      </c>
      <c r="D26" s="7" t="s">
        <v>65</v>
      </c>
      <c r="E26" s="7" t="s">
        <v>66</v>
      </c>
      <c r="F26" s="7">
        <v>10800.0</v>
      </c>
      <c r="G26" s="7"/>
      <c r="H26" s="7">
        <v>10000.0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30.75" customHeight="1">
      <c r="A27" s="7">
        <v>236.0</v>
      </c>
      <c r="B27" s="7" t="s">
        <v>54</v>
      </c>
      <c r="C27" s="8" t="str">
        <f>HYPERLINK("http://bip.podkowalesna.pl/wp-content/uploads/2018/09/236.90095.2015.pdf","236.60016.2015")</f>
        <v>236.60016.2015</v>
      </c>
      <c r="D27" s="7" t="s">
        <v>67</v>
      </c>
      <c r="E27" s="7" t="s">
        <v>68</v>
      </c>
      <c r="F27" s="7">
        <v>494.0</v>
      </c>
      <c r="G27" s="7"/>
      <c r="H27" s="7">
        <v>401.63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30.0" customHeight="1">
      <c r="A28" s="7">
        <v>237.0</v>
      </c>
      <c r="B28" s="7" t="s">
        <v>69</v>
      </c>
      <c r="C28" s="8" t="str">
        <f>HYPERLINK("http://bip.podkowalesna.pl/wp-content/uploads/2018/09/237.75023.2015.pdf","237.75023.2015")</f>
        <v>237.75023.2015</v>
      </c>
      <c r="D28" s="11" t="s">
        <v>70</v>
      </c>
      <c r="E28" s="7" t="s">
        <v>71</v>
      </c>
      <c r="F28" s="14">
        <v>360.0</v>
      </c>
      <c r="G28" s="7"/>
      <c r="H28" s="7">
        <v>292.69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30.0" customHeight="1">
      <c r="A29" s="7">
        <v>238.0</v>
      </c>
      <c r="B29" s="7" t="s">
        <v>72</v>
      </c>
      <c r="C29" s="8" t="str">
        <f>HYPERLINK("http://bip.podkowalesna.pl/wp-content/uploads/2018/09/238.60016.2015.pdf","238.60016.2015")</f>
        <v>238.60016.2015</v>
      </c>
      <c r="D29" s="7" t="s">
        <v>73</v>
      </c>
      <c r="E29" s="11" t="s">
        <v>74</v>
      </c>
      <c r="F29" s="14">
        <v>1045.5</v>
      </c>
      <c r="G29" s="7"/>
      <c r="H29" s="14">
        <v>850.0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30.0" customHeight="1">
      <c r="A30" s="7">
        <v>239.0</v>
      </c>
      <c r="B30" s="7" t="s">
        <v>72</v>
      </c>
      <c r="C30" s="8" t="str">
        <f>HYPERLINK("http://bip.podkowalesna.pl/wp-content/uploads/2018/09/239.75023.2015.pdf","239.75023.2015")</f>
        <v>239.75023.2015</v>
      </c>
      <c r="D30" s="11" t="s">
        <v>48</v>
      </c>
      <c r="E30" s="7" t="s">
        <v>75</v>
      </c>
      <c r="F30" s="14">
        <v>471.09</v>
      </c>
      <c r="G30" s="7"/>
      <c r="H30" s="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30.0" customHeight="1">
      <c r="A31" s="7">
        <v>240.0</v>
      </c>
      <c r="B31" s="7" t="s">
        <v>72</v>
      </c>
      <c r="C31" s="8" t="str">
        <f>HYPERLINK("http://bip.podkowalesna.pl/wp-content/uploads/2018/09/240.75023.2015.pdf","240.75023.2015")</f>
        <v>240.75023.2015</v>
      </c>
      <c r="D31" s="11" t="s">
        <v>70</v>
      </c>
      <c r="E31" s="7" t="s">
        <v>76</v>
      </c>
      <c r="F31" s="14">
        <v>664.2</v>
      </c>
      <c r="G31" s="7"/>
      <c r="H31" s="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30.0" customHeight="1">
      <c r="A32" s="7">
        <v>241.0</v>
      </c>
      <c r="B32" s="7" t="s">
        <v>72</v>
      </c>
      <c r="C32" s="8" t="str">
        <f>HYPERLINK("http://bip.podkowalesna.pl/wp-content/uploads/2018/09/241.75023.2015.pdf","241.75023.2015")</f>
        <v>241.75023.2015</v>
      </c>
      <c r="D32" s="11" t="s">
        <v>77</v>
      </c>
      <c r="E32" s="11" t="s">
        <v>78</v>
      </c>
      <c r="F32" s="14">
        <v>120.0</v>
      </c>
      <c r="G32" s="7" t="s">
        <v>79</v>
      </c>
      <c r="H32" s="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30.0" customHeight="1">
      <c r="A33" s="7">
        <v>242.0</v>
      </c>
      <c r="B33" s="7" t="s">
        <v>72</v>
      </c>
      <c r="C33" s="8" t="str">
        <f>HYPERLINK("http://bip.podkowalesna.pl/wp-content/uploads/2018/09/242.70005.2015.pdf","242.70005.2015")</f>
        <v>242.70005.2015</v>
      </c>
      <c r="D33" s="7" t="s">
        <v>80</v>
      </c>
      <c r="E33" s="11" t="s">
        <v>81</v>
      </c>
      <c r="F33" s="14">
        <v>918.0</v>
      </c>
      <c r="G33" s="7"/>
      <c r="H33" s="14">
        <v>850.0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30.0" customHeight="1">
      <c r="A34" s="7">
        <v>243.0</v>
      </c>
      <c r="B34" s="7" t="s">
        <v>72</v>
      </c>
      <c r="C34" s="8" t="str">
        <f>HYPERLINK("http://bip.podkowalesna.pl/wp-content/uploads/2018/09/243.90004.2015.pdf","243.90004.2015")</f>
        <v>243.90004.2015</v>
      </c>
      <c r="D34" s="11" t="s">
        <v>35</v>
      </c>
      <c r="E34" s="11" t="s">
        <v>82</v>
      </c>
      <c r="F34" s="7" t="s">
        <v>83</v>
      </c>
      <c r="G34" s="7"/>
      <c r="H34" s="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45.0" customHeight="1">
      <c r="A35" s="7">
        <v>244.0</v>
      </c>
      <c r="B35" s="7" t="s">
        <v>72</v>
      </c>
      <c r="C35" s="8" t="str">
        <f>HYPERLINK("http://bip.podkowalesna.pl/wp-content/uploads/2018/09/244.70005.2015.pdf","244.70005.2015")</f>
        <v>244.70005.2015</v>
      </c>
      <c r="D35" s="11" t="s">
        <v>44</v>
      </c>
      <c r="E35" s="11" t="s">
        <v>84</v>
      </c>
      <c r="F35" s="14">
        <v>196.8</v>
      </c>
      <c r="G35" s="7"/>
      <c r="H35" s="7" t="s">
        <v>85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30.0" customHeight="1">
      <c r="A36" s="7">
        <v>245.0</v>
      </c>
      <c r="B36" s="7" t="s">
        <v>72</v>
      </c>
      <c r="C36" s="8" t="str">
        <f>HYPERLINK("http://bip.podkowalesna.pl/wp-content/uploads/2018/09/245.90095.2015.pdf","245.90095.2015")</f>
        <v>245.90095.2015</v>
      </c>
      <c r="D36" s="7" t="s">
        <v>86</v>
      </c>
      <c r="E36" s="11" t="s">
        <v>87</v>
      </c>
      <c r="F36" s="7" t="s">
        <v>88</v>
      </c>
      <c r="G36" s="7"/>
      <c r="H36" s="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30.0" customHeight="1">
      <c r="A37" s="7">
        <v>246.0</v>
      </c>
      <c r="B37" s="7" t="s">
        <v>89</v>
      </c>
      <c r="C37" s="8" t="str">
        <f>HYPERLINK("http://bip.podkowalesna.pl/wp-content/uploads/2018/09/246.75022.2015.pdf","246.75022.2015")</f>
        <v>246.75022.2015</v>
      </c>
      <c r="D37" s="11" t="s">
        <v>90</v>
      </c>
      <c r="E37" s="11" t="s">
        <v>91</v>
      </c>
      <c r="F37" s="14">
        <v>5400.0</v>
      </c>
      <c r="G37" s="7" t="s">
        <v>79</v>
      </c>
      <c r="H37" s="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30.0" customHeight="1">
      <c r="A38" s="7">
        <v>247.0</v>
      </c>
      <c r="B38" s="7" t="s">
        <v>72</v>
      </c>
      <c r="C38" s="8" t="str">
        <f>HYPERLINK("http://bip.podkowalesna.pl/wp-content/uploads/2018/09/247.75023.2015.pdf","247.75023.2015")</f>
        <v>247.75023.2015</v>
      </c>
      <c r="D38" s="7" t="s">
        <v>92</v>
      </c>
      <c r="E38" s="11" t="s">
        <v>93</v>
      </c>
      <c r="F38" s="14">
        <v>4092.65</v>
      </c>
      <c r="G38" s="7"/>
      <c r="H38" s="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45.0" customHeight="1">
      <c r="A39" s="7">
        <v>248.0</v>
      </c>
      <c r="B39" s="7" t="s">
        <v>94</v>
      </c>
      <c r="C39" s="8" t="str">
        <f>HYPERLINK("http://bip.podkowalesna.pl/wp-content/uploads/2018/09/248.75023.2015.pdf","248.75023.2015")</f>
        <v>248.75023.2015</v>
      </c>
      <c r="D39" s="7" t="s">
        <v>95</v>
      </c>
      <c r="E39" s="11" t="s">
        <v>96</v>
      </c>
      <c r="F39" s="14">
        <v>489.05</v>
      </c>
      <c r="G39" s="7"/>
      <c r="H39" s="15">
        <v>397.6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60.0" customHeight="1">
      <c r="A40" s="7">
        <v>249.0</v>
      </c>
      <c r="B40" s="7" t="s">
        <v>97</v>
      </c>
      <c r="C40" s="8" t="str">
        <f>HYPERLINK("http://bip.podkowalesna.pl/wp-content/uploads/2018/09/249.90002.2015.pdf","249.90002.2015")</f>
        <v>249.90002.2015</v>
      </c>
      <c r="D40" s="7" t="s">
        <v>98</v>
      </c>
      <c r="E40" s="11" t="s">
        <v>99</v>
      </c>
      <c r="F40" s="14">
        <v>118800.0</v>
      </c>
      <c r="G40" s="7"/>
      <c r="H40" s="14">
        <v>110000.0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30.0" customHeight="1">
      <c r="A41" s="7">
        <v>250.0</v>
      </c>
      <c r="B41" s="7" t="s">
        <v>97</v>
      </c>
      <c r="C41" s="8" t="str">
        <f>HYPERLINK("http://bip.podkowalesna.pl/wp-content/uploads/2018/09/250.75023.2015.pdf","250.75023.2015")</f>
        <v>250.75023.2015</v>
      </c>
      <c r="D41" s="7" t="s">
        <v>100</v>
      </c>
      <c r="E41" s="11" t="s">
        <v>101</v>
      </c>
      <c r="F41" s="14">
        <v>2461.6</v>
      </c>
      <c r="G41" s="7"/>
      <c r="H41" s="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30.0" customHeight="1">
      <c r="A42" s="7">
        <v>251.0</v>
      </c>
      <c r="B42" s="7" t="s">
        <v>97</v>
      </c>
      <c r="C42" s="8" t="str">
        <f>HYPERLINK("http://bip.podkowalesna.pl/wp-content/uploads/2018/09/251.90001.2015.pdf","251.90001.2015")</f>
        <v>251.90001.2015</v>
      </c>
      <c r="D42" s="11" t="s">
        <v>102</v>
      </c>
      <c r="E42" s="11" t="s">
        <v>103</v>
      </c>
      <c r="F42" s="14">
        <v>8388.6</v>
      </c>
      <c r="G42" s="7"/>
      <c r="H42" s="14">
        <v>6820.0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30.0" customHeight="1">
      <c r="A43" s="7">
        <v>252.0</v>
      </c>
      <c r="B43" s="7" t="s">
        <v>104</v>
      </c>
      <c r="C43" s="8" t="str">
        <f>HYPERLINK("http://bip.podkowalesna.pl/wp-content/uploads/2018/09/252.75023.2015.pdf","252.75023.2015")</f>
        <v>252.75023.2015</v>
      </c>
      <c r="D43" s="11" t="s">
        <v>105</v>
      </c>
      <c r="E43" s="7" t="s">
        <v>106</v>
      </c>
      <c r="F43" s="14">
        <v>200.0</v>
      </c>
      <c r="G43" s="7"/>
      <c r="H43" s="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</sheetData>
  <mergeCells count="2">
    <mergeCell ref="A2:G2"/>
    <mergeCell ref="D1:G1"/>
  </mergeCells>
  <hyperlinks>
    <hyperlink display="213.90004.2015" location="2015!C5" ref="C5"/>
  </hyperlinks>
  <printOptions/>
  <pageMargins bottom="0.75" footer="0.0" header="0.0" left="0.7" right="0.7" top="0.75"/>
  <pageSetup orientation="landscape"/>
  <drawing r:id="rId1"/>
</worksheet>
</file>